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umi\OneDrive\Documentos\Doutorado Ecologia UFRN\1 Tese de Doutorado\cap4 - Mesocosmos CV\Dados\"/>
    </mc:Choice>
  </mc:AlternateContent>
  <xr:revisionPtr revIDLastSave="0" documentId="13_ncr:1_{8EC17831-29E7-41FD-9F08-409B8C83BBA1}" xr6:coauthVersionLast="47" xr6:coauthVersionMax="47" xr10:uidLastSave="{00000000-0000-0000-0000-000000000000}"/>
  <bookViews>
    <workbookView xWindow="-120" yWindow="-120" windowWidth="20730" windowHeight="11040" activeTab="5" xr2:uid="{18CC6519-9F26-413A-8E28-B568774889DB}"/>
  </bookViews>
  <sheets>
    <sheet name="Algae_biomass" sheetId="1" r:id="rId1"/>
    <sheet name="Algae_CN" sheetId="8" r:id="rId2"/>
    <sheet name="Amphipods" sheetId="9" r:id="rId3"/>
    <sheet name="Sea Urchins" sheetId="10" r:id="rId4"/>
    <sheet name="Reef Fish" sheetId="11" r:id="rId5"/>
    <sheet name="UVC" sheetId="1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3" i="12" l="1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S38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3" i="12"/>
  <c r="J3" i="12"/>
  <c r="N2" i="12"/>
  <c r="J2" i="12"/>
  <c r="K181" i="11"/>
  <c r="L181" i="11" s="1"/>
  <c r="K180" i="11"/>
  <c r="L180" i="11" s="1"/>
  <c r="K179" i="11"/>
  <c r="L179" i="11" s="1"/>
  <c r="K178" i="11"/>
  <c r="L178" i="11" s="1"/>
  <c r="K177" i="11"/>
  <c r="L177" i="11" s="1"/>
  <c r="K176" i="11"/>
  <c r="L176" i="11" s="1"/>
  <c r="K175" i="11"/>
  <c r="L175" i="11" s="1"/>
  <c r="K174" i="11"/>
  <c r="L174" i="11" s="1"/>
  <c r="K173" i="11"/>
  <c r="L173" i="11" s="1"/>
  <c r="K172" i="11"/>
  <c r="L172" i="11" s="1"/>
  <c r="K171" i="11"/>
  <c r="L171" i="11" s="1"/>
  <c r="K170" i="11"/>
  <c r="L170" i="11" s="1"/>
  <c r="K169" i="11"/>
  <c r="L169" i="11" s="1"/>
  <c r="K168" i="11"/>
  <c r="L168" i="11" s="1"/>
  <c r="K167" i="11"/>
  <c r="L167" i="11" s="1"/>
  <c r="K166" i="11"/>
  <c r="L166" i="11" s="1"/>
  <c r="K165" i="11"/>
  <c r="L165" i="11" s="1"/>
  <c r="K164" i="11"/>
  <c r="L164" i="11" s="1"/>
  <c r="K163" i="11"/>
  <c r="L163" i="11" s="1"/>
  <c r="K162" i="11"/>
  <c r="L162" i="11" s="1"/>
  <c r="M161" i="11"/>
  <c r="N161" i="11" s="1"/>
  <c r="K161" i="11"/>
  <c r="L161" i="11" s="1"/>
  <c r="M160" i="11"/>
  <c r="N160" i="11" s="1"/>
  <c r="K160" i="11"/>
  <c r="L160" i="11" s="1"/>
  <c r="M159" i="11"/>
  <c r="N159" i="11" s="1"/>
  <c r="K159" i="11"/>
  <c r="L159" i="11" s="1"/>
  <c r="M158" i="11"/>
  <c r="N158" i="11" s="1"/>
  <c r="K158" i="11"/>
  <c r="L158" i="11" s="1"/>
  <c r="M157" i="11"/>
  <c r="N157" i="11" s="1"/>
  <c r="K157" i="11"/>
  <c r="L157" i="11" s="1"/>
  <c r="M156" i="11"/>
  <c r="N156" i="11" s="1"/>
  <c r="K156" i="11"/>
  <c r="L156" i="11" s="1"/>
  <c r="M155" i="11"/>
  <c r="N155" i="11" s="1"/>
  <c r="K155" i="11"/>
  <c r="L155" i="11" s="1"/>
  <c r="M154" i="11"/>
  <c r="N154" i="11" s="1"/>
  <c r="K154" i="11"/>
  <c r="L154" i="11" s="1"/>
  <c r="M153" i="11"/>
  <c r="N153" i="11" s="1"/>
  <c r="K153" i="11"/>
  <c r="L153" i="11" s="1"/>
  <c r="M152" i="11"/>
  <c r="N152" i="11" s="1"/>
  <c r="K152" i="11"/>
  <c r="L152" i="11" s="1"/>
  <c r="M151" i="11"/>
  <c r="N151" i="11" s="1"/>
  <c r="K151" i="11"/>
  <c r="L151" i="11" s="1"/>
  <c r="M150" i="11"/>
  <c r="N150" i="11" s="1"/>
  <c r="K150" i="11"/>
  <c r="L150" i="11" s="1"/>
  <c r="M149" i="11"/>
  <c r="N149" i="11" s="1"/>
  <c r="K149" i="11"/>
  <c r="L149" i="11" s="1"/>
  <c r="M148" i="11"/>
  <c r="N148" i="11" s="1"/>
  <c r="K148" i="11"/>
  <c r="L148" i="11" s="1"/>
  <c r="M147" i="11"/>
  <c r="N147" i="11" s="1"/>
  <c r="K147" i="11"/>
  <c r="L147" i="11" s="1"/>
  <c r="M146" i="11"/>
  <c r="N146" i="11" s="1"/>
  <c r="K146" i="11"/>
  <c r="L146" i="11" s="1"/>
  <c r="M145" i="11"/>
  <c r="N145" i="11" s="1"/>
  <c r="K145" i="11"/>
  <c r="L145" i="11" s="1"/>
  <c r="M144" i="11"/>
  <c r="N144" i="11" s="1"/>
  <c r="K144" i="11"/>
  <c r="L144" i="11" s="1"/>
  <c r="M143" i="11"/>
  <c r="N143" i="11" s="1"/>
  <c r="K143" i="11"/>
  <c r="L143" i="11" s="1"/>
  <c r="M142" i="11"/>
  <c r="N142" i="11" s="1"/>
  <c r="K142" i="11"/>
  <c r="L142" i="11" s="1"/>
  <c r="M141" i="11"/>
  <c r="N141" i="11" s="1"/>
  <c r="K141" i="11"/>
  <c r="L141" i="11" s="1"/>
  <c r="M140" i="11"/>
  <c r="N140" i="11" s="1"/>
  <c r="K140" i="11"/>
  <c r="L140" i="11" s="1"/>
  <c r="M139" i="11"/>
  <c r="N139" i="11" s="1"/>
  <c r="K139" i="11"/>
  <c r="L139" i="11" s="1"/>
  <c r="M138" i="11"/>
  <c r="N138" i="11" s="1"/>
  <c r="K138" i="11"/>
  <c r="L138" i="11" s="1"/>
  <c r="M137" i="11"/>
  <c r="N137" i="11" s="1"/>
  <c r="K137" i="11"/>
  <c r="L137" i="11" s="1"/>
  <c r="M136" i="11"/>
  <c r="N136" i="11" s="1"/>
  <c r="K136" i="11"/>
  <c r="L136" i="11" s="1"/>
  <c r="M135" i="11"/>
  <c r="N135" i="11" s="1"/>
  <c r="K135" i="11"/>
  <c r="L135" i="11" s="1"/>
  <c r="M134" i="11"/>
  <c r="N134" i="11" s="1"/>
  <c r="K134" i="11"/>
  <c r="L134" i="11" s="1"/>
  <c r="M133" i="11"/>
  <c r="N133" i="11" s="1"/>
  <c r="K133" i="11"/>
  <c r="L133" i="11" s="1"/>
  <c r="M132" i="11"/>
  <c r="N132" i="11" s="1"/>
  <c r="K132" i="11"/>
  <c r="L132" i="11" s="1"/>
  <c r="M131" i="11"/>
  <c r="N131" i="11" s="1"/>
  <c r="K131" i="11"/>
  <c r="L131" i="11" s="1"/>
  <c r="M130" i="11"/>
  <c r="N130" i="11" s="1"/>
  <c r="K130" i="11"/>
  <c r="L130" i="11" s="1"/>
  <c r="M129" i="11"/>
  <c r="N129" i="11" s="1"/>
  <c r="K129" i="11"/>
  <c r="L129" i="11" s="1"/>
  <c r="M128" i="11"/>
  <c r="N128" i="11" s="1"/>
  <c r="K128" i="11"/>
  <c r="L128" i="11" s="1"/>
  <c r="M127" i="11"/>
  <c r="N127" i="11" s="1"/>
  <c r="K127" i="11"/>
  <c r="L127" i="11" s="1"/>
  <c r="M126" i="11"/>
  <c r="N126" i="11" s="1"/>
  <c r="K126" i="11"/>
  <c r="L126" i="11" s="1"/>
  <c r="M125" i="11"/>
  <c r="N125" i="11" s="1"/>
  <c r="K125" i="11"/>
  <c r="L125" i="11" s="1"/>
  <c r="M124" i="11"/>
  <c r="N124" i="11" s="1"/>
  <c r="K124" i="11"/>
  <c r="L124" i="11" s="1"/>
  <c r="M123" i="11"/>
  <c r="N123" i="11" s="1"/>
  <c r="K123" i="11"/>
  <c r="L123" i="11" s="1"/>
  <c r="M122" i="11"/>
  <c r="N122" i="11" s="1"/>
  <c r="K122" i="11"/>
  <c r="L122" i="11" s="1"/>
  <c r="K121" i="11"/>
  <c r="L121" i="11" s="1"/>
  <c r="K120" i="11"/>
  <c r="L120" i="11" s="1"/>
  <c r="K119" i="11"/>
  <c r="L119" i="11" s="1"/>
  <c r="K118" i="11"/>
  <c r="L118" i="11" s="1"/>
  <c r="K117" i="11"/>
  <c r="L117" i="11" s="1"/>
  <c r="K116" i="11"/>
  <c r="L116" i="11" s="1"/>
  <c r="K115" i="11"/>
  <c r="L115" i="11" s="1"/>
  <c r="K114" i="11"/>
  <c r="L114" i="11" s="1"/>
  <c r="K113" i="11"/>
  <c r="L113" i="11" s="1"/>
  <c r="K112" i="11"/>
  <c r="L112" i="11" s="1"/>
  <c r="K111" i="11"/>
  <c r="L111" i="11" s="1"/>
  <c r="K110" i="11"/>
  <c r="L110" i="11" s="1"/>
  <c r="K109" i="11"/>
  <c r="L109" i="11" s="1"/>
  <c r="K108" i="11"/>
  <c r="L108" i="11" s="1"/>
  <c r="K107" i="11"/>
  <c r="L107" i="11" s="1"/>
  <c r="K106" i="11"/>
  <c r="L106" i="11" s="1"/>
  <c r="K105" i="11"/>
  <c r="L105" i="11" s="1"/>
  <c r="L104" i="11"/>
  <c r="K104" i="11"/>
  <c r="K103" i="11"/>
  <c r="L103" i="11" s="1"/>
  <c r="L102" i="11"/>
  <c r="K102" i="11"/>
  <c r="M101" i="11"/>
  <c r="N101" i="11" s="1"/>
  <c r="L101" i="11"/>
  <c r="K101" i="11"/>
  <c r="M100" i="11"/>
  <c r="N100" i="11" s="1"/>
  <c r="L100" i="11"/>
  <c r="K100" i="11"/>
  <c r="M99" i="11"/>
  <c r="N99" i="11" s="1"/>
  <c r="L99" i="11"/>
  <c r="K99" i="11"/>
  <c r="M98" i="11"/>
  <c r="N98" i="11" s="1"/>
  <c r="L98" i="11"/>
  <c r="K98" i="11"/>
  <c r="M97" i="11"/>
  <c r="N97" i="11" s="1"/>
  <c r="L97" i="11"/>
  <c r="K97" i="11"/>
  <c r="M96" i="11"/>
  <c r="N96" i="11" s="1"/>
  <c r="L96" i="11"/>
  <c r="K96" i="11"/>
  <c r="M95" i="11"/>
  <c r="N95" i="11" s="1"/>
  <c r="L95" i="11"/>
  <c r="K95" i="11"/>
  <c r="M94" i="11"/>
  <c r="N94" i="11" s="1"/>
  <c r="L94" i="11"/>
  <c r="K94" i="11"/>
  <c r="M93" i="11"/>
  <c r="N93" i="11" s="1"/>
  <c r="L93" i="11"/>
  <c r="K93" i="11"/>
  <c r="M92" i="11"/>
  <c r="N92" i="11" s="1"/>
  <c r="L92" i="11"/>
  <c r="K92" i="11"/>
  <c r="M91" i="11"/>
  <c r="N91" i="11" s="1"/>
  <c r="L91" i="11"/>
  <c r="K91" i="11"/>
  <c r="M90" i="11"/>
  <c r="N90" i="11" s="1"/>
  <c r="L90" i="11"/>
  <c r="K90" i="11"/>
  <c r="M89" i="11"/>
  <c r="N89" i="11" s="1"/>
  <c r="L89" i="11"/>
  <c r="K89" i="11"/>
  <c r="M88" i="11"/>
  <c r="N88" i="11" s="1"/>
  <c r="L88" i="11"/>
  <c r="K88" i="11"/>
  <c r="M87" i="11"/>
  <c r="N87" i="11" s="1"/>
  <c r="L87" i="11"/>
  <c r="K87" i="11"/>
  <c r="M86" i="11"/>
  <c r="N86" i="11" s="1"/>
  <c r="L86" i="11"/>
  <c r="K86" i="11"/>
  <c r="M85" i="11"/>
  <c r="N85" i="11" s="1"/>
  <c r="L85" i="11"/>
  <c r="K85" i="11"/>
  <c r="M84" i="11"/>
  <c r="N84" i="11" s="1"/>
  <c r="L84" i="11"/>
  <c r="K84" i="11"/>
  <c r="M83" i="11"/>
  <c r="N83" i="11" s="1"/>
  <c r="L83" i="11"/>
  <c r="K83" i="11"/>
  <c r="M82" i="11"/>
  <c r="N82" i="11" s="1"/>
  <c r="L82" i="11"/>
  <c r="K82" i="11"/>
  <c r="M81" i="11"/>
  <c r="N81" i="11" s="1"/>
  <c r="L81" i="11"/>
  <c r="K81" i="11"/>
  <c r="M80" i="11"/>
  <c r="N80" i="11" s="1"/>
  <c r="L80" i="11"/>
  <c r="K80" i="11"/>
  <c r="M79" i="11"/>
  <c r="N79" i="11" s="1"/>
  <c r="L79" i="11"/>
  <c r="K79" i="11"/>
  <c r="M78" i="11"/>
  <c r="N78" i="11" s="1"/>
  <c r="L78" i="11"/>
  <c r="K78" i="11"/>
  <c r="M77" i="11"/>
  <c r="N77" i="11" s="1"/>
  <c r="L77" i="11"/>
  <c r="K77" i="11"/>
  <c r="M76" i="11"/>
  <c r="N76" i="11" s="1"/>
  <c r="L76" i="11"/>
  <c r="K76" i="11"/>
  <c r="M75" i="11"/>
  <c r="N75" i="11" s="1"/>
  <c r="L75" i="11"/>
  <c r="K75" i="11"/>
  <c r="M74" i="11"/>
  <c r="N74" i="11" s="1"/>
  <c r="L74" i="11"/>
  <c r="K74" i="11"/>
  <c r="M73" i="11"/>
  <c r="N73" i="11" s="1"/>
  <c r="L73" i="11"/>
  <c r="K73" i="11"/>
  <c r="M72" i="11"/>
  <c r="N72" i="11" s="1"/>
  <c r="L72" i="11"/>
  <c r="K72" i="11"/>
  <c r="M71" i="11"/>
  <c r="N71" i="11" s="1"/>
  <c r="L71" i="11"/>
  <c r="K71" i="11"/>
  <c r="M70" i="11"/>
  <c r="N70" i="11" s="1"/>
  <c r="L70" i="11"/>
  <c r="K70" i="11"/>
  <c r="M69" i="11"/>
  <c r="N69" i="11" s="1"/>
  <c r="L69" i="11"/>
  <c r="K69" i="11"/>
  <c r="M68" i="11"/>
  <c r="N68" i="11" s="1"/>
  <c r="L68" i="11"/>
  <c r="K68" i="11"/>
  <c r="M67" i="11"/>
  <c r="N67" i="11" s="1"/>
  <c r="L67" i="11"/>
  <c r="K67" i="11"/>
  <c r="M66" i="11"/>
  <c r="N66" i="11" s="1"/>
  <c r="L66" i="11"/>
  <c r="K66" i="11"/>
  <c r="M65" i="11"/>
  <c r="N65" i="11" s="1"/>
  <c r="L65" i="11"/>
  <c r="K65" i="11"/>
  <c r="M64" i="11"/>
  <c r="N64" i="11" s="1"/>
  <c r="K64" i="11"/>
  <c r="L64" i="11" s="1"/>
  <c r="M63" i="11"/>
  <c r="N63" i="11" s="1"/>
  <c r="K63" i="11"/>
  <c r="L63" i="11" s="1"/>
  <c r="M62" i="11"/>
  <c r="N62" i="11" s="1"/>
  <c r="K62" i="11"/>
  <c r="L62" i="11" s="1"/>
  <c r="K61" i="11"/>
  <c r="L61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7" i="11"/>
  <c r="L47" i="11" s="1"/>
  <c r="K46" i="11"/>
  <c r="L46" i="11" s="1"/>
  <c r="K45" i="11"/>
  <c r="L45" i="11" s="1"/>
  <c r="K44" i="11"/>
  <c r="L44" i="11" s="1"/>
  <c r="K43" i="11"/>
  <c r="L43" i="11" s="1"/>
  <c r="K42" i="11"/>
  <c r="L42" i="11" s="1"/>
  <c r="M41" i="11"/>
  <c r="N41" i="11" s="1"/>
  <c r="K41" i="11"/>
  <c r="L41" i="11" s="1"/>
  <c r="M40" i="11"/>
  <c r="N40" i="11" s="1"/>
  <c r="K40" i="11"/>
  <c r="L40" i="11" s="1"/>
  <c r="M39" i="11"/>
  <c r="N39" i="11" s="1"/>
  <c r="K39" i="11"/>
  <c r="L39" i="11" s="1"/>
  <c r="M38" i="11"/>
  <c r="N38" i="11" s="1"/>
  <c r="K38" i="11"/>
  <c r="L38" i="11" s="1"/>
  <c r="M37" i="11"/>
  <c r="N37" i="11" s="1"/>
  <c r="K37" i="11"/>
  <c r="L37" i="11" s="1"/>
  <c r="M36" i="11"/>
  <c r="N36" i="11" s="1"/>
  <c r="K36" i="11"/>
  <c r="L36" i="11" s="1"/>
  <c r="M35" i="11"/>
  <c r="N35" i="11" s="1"/>
  <c r="K35" i="11"/>
  <c r="L35" i="11" s="1"/>
  <c r="M34" i="11"/>
  <c r="N34" i="11" s="1"/>
  <c r="K34" i="11"/>
  <c r="L34" i="11" s="1"/>
  <c r="M33" i="11"/>
  <c r="N33" i="11" s="1"/>
  <c r="K33" i="11"/>
  <c r="L33" i="11" s="1"/>
  <c r="M32" i="11"/>
  <c r="N32" i="11" s="1"/>
  <c r="K32" i="11"/>
  <c r="L32" i="11" s="1"/>
  <c r="M31" i="11"/>
  <c r="N31" i="11" s="1"/>
  <c r="K31" i="11"/>
  <c r="L31" i="11" s="1"/>
  <c r="M30" i="11"/>
  <c r="N30" i="11" s="1"/>
  <c r="K30" i="11"/>
  <c r="L30" i="11" s="1"/>
  <c r="M29" i="11"/>
  <c r="N29" i="11" s="1"/>
  <c r="K29" i="11"/>
  <c r="L29" i="11" s="1"/>
  <c r="M28" i="11"/>
  <c r="N28" i="11" s="1"/>
  <c r="K28" i="11"/>
  <c r="L28" i="11" s="1"/>
  <c r="M27" i="11"/>
  <c r="N27" i="11" s="1"/>
  <c r="K27" i="11"/>
  <c r="L27" i="11" s="1"/>
  <c r="M26" i="11"/>
  <c r="N26" i="11" s="1"/>
  <c r="K26" i="11"/>
  <c r="L26" i="11" s="1"/>
  <c r="M25" i="11"/>
  <c r="N25" i="11" s="1"/>
  <c r="K25" i="11"/>
  <c r="L25" i="11" s="1"/>
  <c r="M24" i="11"/>
  <c r="N24" i="11" s="1"/>
  <c r="K24" i="11"/>
  <c r="L24" i="11" s="1"/>
  <c r="M23" i="11"/>
  <c r="N23" i="11" s="1"/>
  <c r="K23" i="11"/>
  <c r="L23" i="11" s="1"/>
  <c r="M22" i="11"/>
  <c r="N22" i="11" s="1"/>
  <c r="K22" i="11"/>
  <c r="L22" i="11" s="1"/>
  <c r="M21" i="11"/>
  <c r="N21" i="11" s="1"/>
  <c r="K21" i="11"/>
  <c r="L21" i="11" s="1"/>
  <c r="M20" i="11"/>
  <c r="N20" i="11" s="1"/>
  <c r="K20" i="11"/>
  <c r="L20" i="11" s="1"/>
  <c r="M19" i="11"/>
  <c r="N19" i="11" s="1"/>
  <c r="K19" i="11"/>
  <c r="L19" i="11" s="1"/>
  <c r="M18" i="11"/>
  <c r="N18" i="11" s="1"/>
  <c r="K18" i="11"/>
  <c r="L18" i="11" s="1"/>
  <c r="M17" i="11"/>
  <c r="N17" i="11" s="1"/>
  <c r="K17" i="11"/>
  <c r="L17" i="11" s="1"/>
  <c r="M16" i="11"/>
  <c r="N16" i="11" s="1"/>
  <c r="K16" i="11"/>
  <c r="L16" i="11" s="1"/>
  <c r="M15" i="11"/>
  <c r="N15" i="11" s="1"/>
  <c r="K15" i="11"/>
  <c r="L15" i="11" s="1"/>
  <c r="M14" i="11"/>
  <c r="N14" i="11" s="1"/>
  <c r="K14" i="11"/>
  <c r="L14" i="11" s="1"/>
  <c r="M13" i="11"/>
  <c r="N13" i="11" s="1"/>
  <c r="K13" i="11"/>
  <c r="L13" i="11" s="1"/>
  <c r="M12" i="11"/>
  <c r="N12" i="11" s="1"/>
  <c r="K12" i="11"/>
  <c r="L12" i="11" s="1"/>
  <c r="M11" i="11"/>
  <c r="N11" i="11" s="1"/>
  <c r="K11" i="11"/>
  <c r="L11" i="11" s="1"/>
  <c r="M10" i="11"/>
  <c r="N10" i="11" s="1"/>
  <c r="K10" i="11"/>
  <c r="L10" i="11" s="1"/>
  <c r="M9" i="11"/>
  <c r="N9" i="11" s="1"/>
  <c r="K9" i="11"/>
  <c r="L9" i="11" s="1"/>
  <c r="M8" i="11"/>
  <c r="N8" i="11" s="1"/>
  <c r="K8" i="11"/>
  <c r="L8" i="11" s="1"/>
  <c r="M7" i="11"/>
  <c r="N7" i="11" s="1"/>
  <c r="K7" i="11"/>
  <c r="L7" i="11" s="1"/>
  <c r="M6" i="11"/>
  <c r="N6" i="11" s="1"/>
  <c r="K6" i="11"/>
  <c r="L6" i="11" s="1"/>
  <c r="M5" i="11"/>
  <c r="N5" i="11" s="1"/>
  <c r="K5" i="11"/>
  <c r="L5" i="11" s="1"/>
  <c r="N4" i="11"/>
  <c r="M4" i="11"/>
  <c r="L4" i="11"/>
  <c r="K4" i="11"/>
  <c r="N3" i="11"/>
  <c r="M3" i="11"/>
  <c r="K3" i="11"/>
  <c r="L3" i="11" s="1"/>
  <c r="N2" i="11"/>
  <c r="M2" i="11"/>
  <c r="L2" i="11"/>
  <c r="K2" i="11"/>
  <c r="K181" i="10" l="1"/>
  <c r="J181" i="10"/>
  <c r="J180" i="10"/>
  <c r="K180" i="10" s="1"/>
  <c r="J179" i="10"/>
  <c r="K179" i="10" s="1"/>
  <c r="J178" i="10"/>
  <c r="K178" i="10" s="1"/>
  <c r="K177" i="10"/>
  <c r="J177" i="10"/>
  <c r="J176" i="10"/>
  <c r="K176" i="10" s="1"/>
  <c r="J175" i="10"/>
  <c r="K175" i="10" s="1"/>
  <c r="J174" i="10"/>
  <c r="K174" i="10" s="1"/>
  <c r="K173" i="10"/>
  <c r="J173" i="10"/>
  <c r="J172" i="10"/>
  <c r="K172" i="10" s="1"/>
  <c r="J171" i="10"/>
  <c r="K171" i="10" s="1"/>
  <c r="J170" i="10"/>
  <c r="K170" i="10" s="1"/>
  <c r="K169" i="10"/>
  <c r="J169" i="10"/>
  <c r="J168" i="10"/>
  <c r="K168" i="10" s="1"/>
  <c r="J167" i="10"/>
  <c r="K167" i="10" s="1"/>
  <c r="J166" i="10"/>
  <c r="K166" i="10" s="1"/>
  <c r="K165" i="10"/>
  <c r="J165" i="10"/>
  <c r="J164" i="10"/>
  <c r="K164" i="10" s="1"/>
  <c r="J163" i="10"/>
  <c r="K163" i="10" s="1"/>
  <c r="J162" i="10"/>
  <c r="K162" i="10" s="1"/>
  <c r="M161" i="10"/>
  <c r="L161" i="10"/>
  <c r="J161" i="10"/>
  <c r="K161" i="10" s="1"/>
  <c r="L160" i="10"/>
  <c r="M160" i="10" s="1"/>
  <c r="J160" i="10"/>
  <c r="K160" i="10" s="1"/>
  <c r="M159" i="10"/>
  <c r="L159" i="10"/>
  <c r="J159" i="10"/>
  <c r="K159" i="10" s="1"/>
  <c r="L158" i="10"/>
  <c r="M158" i="10" s="1"/>
  <c r="J158" i="10"/>
  <c r="K158" i="10" s="1"/>
  <c r="M157" i="10"/>
  <c r="L157" i="10"/>
  <c r="J157" i="10"/>
  <c r="K157" i="10" s="1"/>
  <c r="L156" i="10"/>
  <c r="M156" i="10" s="1"/>
  <c r="J156" i="10"/>
  <c r="K156" i="10" s="1"/>
  <c r="M155" i="10"/>
  <c r="L155" i="10"/>
  <c r="J155" i="10"/>
  <c r="K155" i="10" s="1"/>
  <c r="L154" i="10"/>
  <c r="M154" i="10" s="1"/>
  <c r="J154" i="10"/>
  <c r="K154" i="10" s="1"/>
  <c r="M153" i="10"/>
  <c r="L153" i="10"/>
  <c r="J153" i="10"/>
  <c r="K153" i="10" s="1"/>
  <c r="L152" i="10"/>
  <c r="M152" i="10" s="1"/>
  <c r="J152" i="10"/>
  <c r="K152" i="10" s="1"/>
  <c r="M151" i="10"/>
  <c r="L151" i="10"/>
  <c r="J151" i="10"/>
  <c r="K151" i="10" s="1"/>
  <c r="L150" i="10"/>
  <c r="M150" i="10" s="1"/>
  <c r="J150" i="10"/>
  <c r="K150" i="10" s="1"/>
  <c r="M149" i="10"/>
  <c r="L149" i="10"/>
  <c r="J149" i="10"/>
  <c r="K149" i="10" s="1"/>
  <c r="L148" i="10"/>
  <c r="M148" i="10" s="1"/>
  <c r="J148" i="10"/>
  <c r="K148" i="10" s="1"/>
  <c r="M147" i="10"/>
  <c r="L147" i="10"/>
  <c r="J147" i="10"/>
  <c r="K147" i="10" s="1"/>
  <c r="L146" i="10"/>
  <c r="M146" i="10" s="1"/>
  <c r="J146" i="10"/>
  <c r="K146" i="10" s="1"/>
  <c r="M145" i="10"/>
  <c r="L145" i="10"/>
  <c r="J145" i="10"/>
  <c r="K145" i="10" s="1"/>
  <c r="L144" i="10"/>
  <c r="M144" i="10" s="1"/>
  <c r="J144" i="10"/>
  <c r="K144" i="10" s="1"/>
  <c r="M143" i="10"/>
  <c r="L143" i="10"/>
  <c r="J143" i="10"/>
  <c r="K143" i="10" s="1"/>
  <c r="L142" i="10"/>
  <c r="M142" i="10" s="1"/>
  <c r="J142" i="10"/>
  <c r="K142" i="10" s="1"/>
  <c r="M141" i="10"/>
  <c r="L141" i="10"/>
  <c r="J141" i="10"/>
  <c r="K141" i="10" s="1"/>
  <c r="L140" i="10"/>
  <c r="M140" i="10" s="1"/>
  <c r="J140" i="10"/>
  <c r="K140" i="10" s="1"/>
  <c r="M139" i="10"/>
  <c r="L139" i="10"/>
  <c r="J139" i="10"/>
  <c r="K139" i="10" s="1"/>
  <c r="L138" i="10"/>
  <c r="M138" i="10" s="1"/>
  <c r="J138" i="10"/>
  <c r="K138" i="10" s="1"/>
  <c r="M137" i="10"/>
  <c r="L137" i="10"/>
  <c r="J137" i="10"/>
  <c r="K137" i="10" s="1"/>
  <c r="L136" i="10"/>
  <c r="M136" i="10" s="1"/>
  <c r="J136" i="10"/>
  <c r="K136" i="10" s="1"/>
  <c r="M135" i="10"/>
  <c r="L135" i="10"/>
  <c r="J135" i="10"/>
  <c r="K135" i="10" s="1"/>
  <c r="L134" i="10"/>
  <c r="M134" i="10" s="1"/>
  <c r="J134" i="10"/>
  <c r="K134" i="10" s="1"/>
  <c r="M133" i="10"/>
  <c r="L133" i="10"/>
  <c r="J133" i="10"/>
  <c r="K133" i="10" s="1"/>
  <c r="L132" i="10"/>
  <c r="M132" i="10" s="1"/>
  <c r="J132" i="10"/>
  <c r="K132" i="10" s="1"/>
  <c r="M131" i="10"/>
  <c r="L131" i="10"/>
  <c r="J131" i="10"/>
  <c r="K131" i="10" s="1"/>
  <c r="L130" i="10"/>
  <c r="M130" i="10" s="1"/>
  <c r="J130" i="10"/>
  <c r="K130" i="10" s="1"/>
  <c r="M129" i="10"/>
  <c r="L129" i="10"/>
  <c r="J129" i="10"/>
  <c r="K129" i="10" s="1"/>
  <c r="L128" i="10"/>
  <c r="M128" i="10" s="1"/>
  <c r="J128" i="10"/>
  <c r="K128" i="10" s="1"/>
  <c r="M127" i="10"/>
  <c r="L127" i="10"/>
  <c r="J127" i="10"/>
  <c r="K127" i="10" s="1"/>
  <c r="L126" i="10"/>
  <c r="M126" i="10" s="1"/>
  <c r="J126" i="10"/>
  <c r="K126" i="10" s="1"/>
  <c r="M125" i="10"/>
  <c r="L125" i="10"/>
  <c r="J125" i="10"/>
  <c r="K125" i="10" s="1"/>
  <c r="M124" i="10"/>
  <c r="L124" i="10"/>
  <c r="J124" i="10"/>
  <c r="K124" i="10" s="1"/>
  <c r="M123" i="10"/>
  <c r="L123" i="10"/>
  <c r="K123" i="10"/>
  <c r="J123" i="10"/>
  <c r="M122" i="10"/>
  <c r="L122" i="10"/>
  <c r="J122" i="10"/>
  <c r="K122" i="10" s="1"/>
  <c r="K121" i="10"/>
  <c r="J121" i="10"/>
  <c r="K120" i="10"/>
  <c r="J120" i="10"/>
  <c r="K119" i="10"/>
  <c r="J119" i="10"/>
  <c r="J118" i="10"/>
  <c r="K118" i="10" s="1"/>
  <c r="K117" i="10"/>
  <c r="J117" i="10"/>
  <c r="K116" i="10"/>
  <c r="J116" i="10"/>
  <c r="K115" i="10"/>
  <c r="J115" i="10"/>
  <c r="J114" i="10"/>
  <c r="K114" i="10" s="1"/>
  <c r="K113" i="10"/>
  <c r="J113" i="10"/>
  <c r="K112" i="10"/>
  <c r="J112" i="10"/>
  <c r="K111" i="10"/>
  <c r="J111" i="10"/>
  <c r="J110" i="10"/>
  <c r="K110" i="10" s="1"/>
  <c r="K109" i="10"/>
  <c r="J109" i="10"/>
  <c r="K108" i="10"/>
  <c r="J108" i="10"/>
  <c r="K107" i="10"/>
  <c r="J107" i="10"/>
  <c r="J106" i="10"/>
  <c r="K106" i="10" s="1"/>
  <c r="K105" i="10"/>
  <c r="J105" i="10"/>
  <c r="K104" i="10"/>
  <c r="J104" i="10"/>
  <c r="K103" i="10"/>
  <c r="J103" i="10"/>
  <c r="J102" i="10"/>
  <c r="K102" i="10" s="1"/>
  <c r="M101" i="10"/>
  <c r="L101" i="10"/>
  <c r="K101" i="10"/>
  <c r="J101" i="10"/>
  <c r="M100" i="10"/>
  <c r="L100" i="10"/>
  <c r="J100" i="10"/>
  <c r="K100" i="10" s="1"/>
  <c r="M99" i="10"/>
  <c r="L99" i="10"/>
  <c r="K99" i="10"/>
  <c r="J99" i="10"/>
  <c r="M98" i="10"/>
  <c r="L98" i="10"/>
  <c r="J98" i="10"/>
  <c r="K98" i="10" s="1"/>
  <c r="M97" i="10"/>
  <c r="L97" i="10"/>
  <c r="K97" i="10"/>
  <c r="J97" i="10"/>
  <c r="M96" i="10"/>
  <c r="L96" i="10"/>
  <c r="J96" i="10"/>
  <c r="K96" i="10" s="1"/>
  <c r="M95" i="10"/>
  <c r="L95" i="10"/>
  <c r="K95" i="10"/>
  <c r="J95" i="10"/>
  <c r="M94" i="10"/>
  <c r="L94" i="10"/>
  <c r="J94" i="10"/>
  <c r="K94" i="10" s="1"/>
  <c r="M93" i="10"/>
  <c r="L93" i="10"/>
  <c r="K93" i="10"/>
  <c r="J93" i="10"/>
  <c r="M92" i="10"/>
  <c r="L92" i="10"/>
  <c r="J92" i="10"/>
  <c r="K92" i="10" s="1"/>
  <c r="M91" i="10"/>
  <c r="L91" i="10"/>
  <c r="K91" i="10"/>
  <c r="J91" i="10"/>
  <c r="M90" i="10"/>
  <c r="L90" i="10"/>
  <c r="J90" i="10"/>
  <c r="K90" i="10" s="1"/>
  <c r="M89" i="10"/>
  <c r="L89" i="10"/>
  <c r="K89" i="10"/>
  <c r="J89" i="10"/>
  <c r="M88" i="10"/>
  <c r="L88" i="10"/>
  <c r="J88" i="10"/>
  <c r="K88" i="10" s="1"/>
  <c r="M87" i="10"/>
  <c r="L87" i="10"/>
  <c r="K87" i="10"/>
  <c r="J87" i="10"/>
  <c r="M86" i="10"/>
  <c r="L86" i="10"/>
  <c r="J86" i="10"/>
  <c r="K86" i="10" s="1"/>
  <c r="M85" i="10"/>
  <c r="L85" i="10"/>
  <c r="K85" i="10"/>
  <c r="J85" i="10"/>
  <c r="M84" i="10"/>
  <c r="L84" i="10"/>
  <c r="J84" i="10"/>
  <c r="K84" i="10" s="1"/>
  <c r="M83" i="10"/>
  <c r="L83" i="10"/>
  <c r="K83" i="10"/>
  <c r="J83" i="10"/>
  <c r="M82" i="10"/>
  <c r="L82" i="10"/>
  <c r="J82" i="10"/>
  <c r="K82" i="10" s="1"/>
  <c r="M81" i="10"/>
  <c r="L81" i="10"/>
  <c r="K81" i="10"/>
  <c r="J81" i="10"/>
  <c r="M80" i="10"/>
  <c r="L80" i="10"/>
  <c r="J80" i="10"/>
  <c r="K80" i="10" s="1"/>
  <c r="M79" i="10"/>
  <c r="L79" i="10"/>
  <c r="K79" i="10"/>
  <c r="J79" i="10"/>
  <c r="M78" i="10"/>
  <c r="L78" i="10"/>
  <c r="J78" i="10"/>
  <c r="K78" i="10" s="1"/>
  <c r="M77" i="10"/>
  <c r="L77" i="10"/>
  <c r="K77" i="10"/>
  <c r="J77" i="10"/>
  <c r="M76" i="10"/>
  <c r="L76" i="10"/>
  <c r="J76" i="10"/>
  <c r="K76" i="10" s="1"/>
  <c r="M75" i="10"/>
  <c r="L75" i="10"/>
  <c r="K75" i="10"/>
  <c r="J75" i="10"/>
  <c r="M74" i="10"/>
  <c r="L74" i="10"/>
  <c r="J74" i="10"/>
  <c r="K74" i="10" s="1"/>
  <c r="M73" i="10"/>
  <c r="L73" i="10"/>
  <c r="K73" i="10"/>
  <c r="J73" i="10"/>
  <c r="M72" i="10"/>
  <c r="L72" i="10"/>
  <c r="J72" i="10"/>
  <c r="K72" i="10" s="1"/>
  <c r="M71" i="10"/>
  <c r="L71" i="10"/>
  <c r="K71" i="10"/>
  <c r="J71" i="10"/>
  <c r="M70" i="10"/>
  <c r="L70" i="10"/>
  <c r="J70" i="10"/>
  <c r="K70" i="10" s="1"/>
  <c r="M69" i="10"/>
  <c r="L69" i="10"/>
  <c r="K69" i="10"/>
  <c r="J69" i="10"/>
  <c r="M68" i="10"/>
  <c r="L68" i="10"/>
  <c r="J68" i="10"/>
  <c r="K68" i="10" s="1"/>
  <c r="M67" i="10"/>
  <c r="L67" i="10"/>
  <c r="K67" i="10"/>
  <c r="J67" i="10"/>
  <c r="M66" i="10"/>
  <c r="L66" i="10"/>
  <c r="J66" i="10"/>
  <c r="K66" i="10" s="1"/>
  <c r="M65" i="10"/>
  <c r="L65" i="10"/>
  <c r="K65" i="10"/>
  <c r="J65" i="10"/>
  <c r="L64" i="10"/>
  <c r="M64" i="10" s="1"/>
  <c r="K64" i="10"/>
  <c r="J64" i="10"/>
  <c r="L63" i="10"/>
  <c r="M63" i="10" s="1"/>
  <c r="J63" i="10"/>
  <c r="K63" i="10" s="1"/>
  <c r="L62" i="10"/>
  <c r="M62" i="10" s="1"/>
  <c r="K62" i="10"/>
  <c r="J62" i="10"/>
  <c r="J61" i="10"/>
  <c r="K61" i="10" s="1"/>
  <c r="J60" i="10"/>
  <c r="K60" i="10" s="1"/>
  <c r="J59" i="10"/>
  <c r="K59" i="10" s="1"/>
  <c r="K58" i="10"/>
  <c r="J58" i="10"/>
  <c r="J57" i="10"/>
  <c r="K57" i="10" s="1"/>
  <c r="J56" i="10"/>
  <c r="K56" i="10" s="1"/>
  <c r="J55" i="10"/>
  <c r="K55" i="10" s="1"/>
  <c r="K54" i="10"/>
  <c r="J54" i="10"/>
  <c r="J53" i="10"/>
  <c r="K53" i="10" s="1"/>
  <c r="J52" i="10"/>
  <c r="K52" i="10" s="1"/>
  <c r="J51" i="10"/>
  <c r="K51" i="10" s="1"/>
  <c r="K50" i="10"/>
  <c r="J50" i="10"/>
  <c r="J49" i="10"/>
  <c r="K49" i="10" s="1"/>
  <c r="J48" i="10"/>
  <c r="K48" i="10" s="1"/>
  <c r="J47" i="10"/>
  <c r="K47" i="10" s="1"/>
  <c r="K46" i="10"/>
  <c r="J46" i="10"/>
  <c r="J45" i="10"/>
  <c r="K45" i="10" s="1"/>
  <c r="J44" i="10"/>
  <c r="K44" i="10" s="1"/>
  <c r="J43" i="10"/>
  <c r="K43" i="10" s="1"/>
  <c r="K42" i="10"/>
  <c r="J42" i="10"/>
  <c r="L41" i="10"/>
  <c r="M41" i="10" s="1"/>
  <c r="J41" i="10"/>
  <c r="K41" i="10" s="1"/>
  <c r="L40" i="10"/>
  <c r="M40" i="10" s="1"/>
  <c r="K40" i="10"/>
  <c r="J40" i="10"/>
  <c r="L39" i="10"/>
  <c r="M39" i="10" s="1"/>
  <c r="J39" i="10"/>
  <c r="K39" i="10" s="1"/>
  <c r="L38" i="10"/>
  <c r="M38" i="10" s="1"/>
  <c r="K38" i="10"/>
  <c r="J38" i="10"/>
  <c r="L37" i="10"/>
  <c r="M37" i="10" s="1"/>
  <c r="J37" i="10"/>
  <c r="K37" i="10" s="1"/>
  <c r="L36" i="10"/>
  <c r="M36" i="10" s="1"/>
  <c r="K36" i="10"/>
  <c r="J36" i="10"/>
  <c r="L35" i="10"/>
  <c r="M35" i="10" s="1"/>
  <c r="J35" i="10"/>
  <c r="K35" i="10" s="1"/>
  <c r="L34" i="10"/>
  <c r="M34" i="10" s="1"/>
  <c r="K34" i="10"/>
  <c r="J34" i="10"/>
  <c r="L33" i="10"/>
  <c r="M33" i="10" s="1"/>
  <c r="J33" i="10"/>
  <c r="K33" i="10" s="1"/>
  <c r="L32" i="10"/>
  <c r="M32" i="10" s="1"/>
  <c r="K32" i="10"/>
  <c r="J32" i="10"/>
  <c r="L31" i="10"/>
  <c r="M31" i="10" s="1"/>
  <c r="J31" i="10"/>
  <c r="K31" i="10" s="1"/>
  <c r="L30" i="10"/>
  <c r="M30" i="10" s="1"/>
  <c r="K30" i="10"/>
  <c r="J30" i="10"/>
  <c r="L29" i="10"/>
  <c r="M29" i="10" s="1"/>
  <c r="J29" i="10"/>
  <c r="K29" i="10" s="1"/>
  <c r="L28" i="10"/>
  <c r="M28" i="10" s="1"/>
  <c r="K28" i="10"/>
  <c r="J28" i="10"/>
  <c r="L27" i="10"/>
  <c r="M27" i="10" s="1"/>
  <c r="J27" i="10"/>
  <c r="K27" i="10" s="1"/>
  <c r="L26" i="10"/>
  <c r="M26" i="10" s="1"/>
  <c r="K26" i="10"/>
  <c r="J26" i="10"/>
  <c r="L25" i="10"/>
  <c r="M25" i="10" s="1"/>
  <c r="J25" i="10"/>
  <c r="K25" i="10" s="1"/>
  <c r="L24" i="10"/>
  <c r="M24" i="10" s="1"/>
  <c r="K24" i="10"/>
  <c r="J24" i="10"/>
  <c r="L23" i="10"/>
  <c r="M23" i="10" s="1"/>
  <c r="J23" i="10"/>
  <c r="K23" i="10" s="1"/>
  <c r="L22" i="10"/>
  <c r="M22" i="10" s="1"/>
  <c r="K22" i="10"/>
  <c r="J22" i="10"/>
  <c r="L21" i="10"/>
  <c r="M21" i="10" s="1"/>
  <c r="J21" i="10"/>
  <c r="K21" i="10" s="1"/>
  <c r="L20" i="10"/>
  <c r="M20" i="10" s="1"/>
  <c r="K20" i="10"/>
  <c r="J20" i="10"/>
  <c r="L19" i="10"/>
  <c r="M19" i="10" s="1"/>
  <c r="J19" i="10"/>
  <c r="K19" i="10" s="1"/>
  <c r="L18" i="10"/>
  <c r="M18" i="10" s="1"/>
  <c r="K18" i="10"/>
  <c r="J18" i="10"/>
  <c r="L17" i="10"/>
  <c r="M17" i="10" s="1"/>
  <c r="J17" i="10"/>
  <c r="K17" i="10" s="1"/>
  <c r="L16" i="10"/>
  <c r="M16" i="10" s="1"/>
  <c r="K16" i="10"/>
  <c r="J16" i="10"/>
  <c r="L15" i="10"/>
  <c r="M15" i="10" s="1"/>
  <c r="J15" i="10"/>
  <c r="K15" i="10" s="1"/>
  <c r="L14" i="10"/>
  <c r="M14" i="10" s="1"/>
  <c r="K14" i="10"/>
  <c r="J14" i="10"/>
  <c r="L13" i="10"/>
  <c r="M13" i="10" s="1"/>
  <c r="J13" i="10"/>
  <c r="K13" i="10" s="1"/>
  <c r="L12" i="10"/>
  <c r="M12" i="10" s="1"/>
  <c r="K12" i="10"/>
  <c r="J12" i="10"/>
  <c r="L11" i="10"/>
  <c r="M11" i="10" s="1"/>
  <c r="J11" i="10"/>
  <c r="K11" i="10" s="1"/>
  <c r="L10" i="10"/>
  <c r="M10" i="10" s="1"/>
  <c r="K10" i="10"/>
  <c r="J10" i="10"/>
  <c r="L9" i="10"/>
  <c r="M9" i="10" s="1"/>
  <c r="J9" i="10"/>
  <c r="K9" i="10" s="1"/>
  <c r="L8" i="10"/>
  <c r="M8" i="10" s="1"/>
  <c r="K8" i="10"/>
  <c r="J8" i="10"/>
  <c r="L7" i="10"/>
  <c r="M7" i="10" s="1"/>
  <c r="J7" i="10"/>
  <c r="K7" i="10" s="1"/>
  <c r="L6" i="10"/>
  <c r="M6" i="10" s="1"/>
  <c r="K6" i="10"/>
  <c r="J6" i="10"/>
  <c r="L5" i="10"/>
  <c r="M5" i="10" s="1"/>
  <c r="J5" i="10"/>
  <c r="K5" i="10" s="1"/>
  <c r="L4" i="10"/>
  <c r="M4" i="10" s="1"/>
  <c r="K4" i="10"/>
  <c r="J4" i="10"/>
  <c r="M3" i="10"/>
  <c r="L3" i="10"/>
  <c r="K3" i="10"/>
  <c r="J3" i="10"/>
  <c r="L2" i="10"/>
  <c r="M2" i="10" s="1"/>
  <c r="K2" i="10"/>
  <c r="J2" i="10"/>
  <c r="M181" i="9" l="1"/>
  <c r="J181" i="9"/>
  <c r="K181" i="9" s="1"/>
  <c r="M180" i="9"/>
  <c r="J180" i="9"/>
  <c r="K180" i="9" s="1"/>
  <c r="M179" i="9"/>
  <c r="K179" i="9"/>
  <c r="J179" i="9"/>
  <c r="M178" i="9"/>
  <c r="J178" i="9"/>
  <c r="K178" i="9" s="1"/>
  <c r="M177" i="9"/>
  <c r="K177" i="9"/>
  <c r="J177" i="9"/>
  <c r="M176" i="9"/>
  <c r="K176" i="9"/>
  <c r="J176" i="9"/>
  <c r="M175" i="9"/>
  <c r="K175" i="9"/>
  <c r="J175" i="9"/>
  <c r="M174" i="9"/>
  <c r="J174" i="9"/>
  <c r="K174" i="9" s="1"/>
  <c r="M173" i="9"/>
  <c r="K173" i="9"/>
  <c r="J173" i="9"/>
  <c r="M172" i="9"/>
  <c r="J172" i="9"/>
  <c r="K172" i="9" s="1"/>
  <c r="M171" i="9"/>
  <c r="K171" i="9"/>
  <c r="J171" i="9"/>
  <c r="M170" i="9"/>
  <c r="J170" i="9"/>
  <c r="K170" i="9" s="1"/>
  <c r="M169" i="9"/>
  <c r="K169" i="9"/>
  <c r="J169" i="9"/>
  <c r="M168" i="9"/>
  <c r="K168" i="9"/>
  <c r="J168" i="9"/>
  <c r="M167" i="9"/>
  <c r="K167" i="9"/>
  <c r="J167" i="9"/>
  <c r="M166" i="9"/>
  <c r="J166" i="9"/>
  <c r="K166" i="9" s="1"/>
  <c r="M165" i="9"/>
  <c r="K165" i="9"/>
  <c r="J165" i="9"/>
  <c r="M164" i="9"/>
  <c r="J164" i="9"/>
  <c r="K164" i="9" s="1"/>
  <c r="M163" i="9"/>
  <c r="K163" i="9"/>
  <c r="J163" i="9"/>
  <c r="M162" i="9"/>
  <c r="J162" i="9"/>
  <c r="K162" i="9" s="1"/>
  <c r="M161" i="9"/>
  <c r="L161" i="9"/>
  <c r="N161" i="9" s="1"/>
  <c r="K161" i="9"/>
  <c r="J161" i="9"/>
  <c r="L160" i="9"/>
  <c r="N160" i="9" s="1"/>
  <c r="J160" i="9"/>
  <c r="K160" i="9" s="1"/>
  <c r="M159" i="9"/>
  <c r="L159" i="9"/>
  <c r="N159" i="9" s="1"/>
  <c r="K159" i="9"/>
  <c r="J159" i="9"/>
  <c r="L158" i="9"/>
  <c r="N158" i="9" s="1"/>
  <c r="J158" i="9"/>
  <c r="K158" i="9" s="1"/>
  <c r="N157" i="9"/>
  <c r="M157" i="9"/>
  <c r="L157" i="9"/>
  <c r="K157" i="9"/>
  <c r="J157" i="9"/>
  <c r="L156" i="9"/>
  <c r="N156" i="9" s="1"/>
  <c r="J156" i="9"/>
  <c r="K156" i="9" s="1"/>
  <c r="M155" i="9"/>
  <c r="L155" i="9"/>
  <c r="N155" i="9" s="1"/>
  <c r="K155" i="9"/>
  <c r="J155" i="9"/>
  <c r="N154" i="9"/>
  <c r="L154" i="9"/>
  <c r="M154" i="9" s="1"/>
  <c r="J154" i="9"/>
  <c r="K154" i="9" s="1"/>
  <c r="M153" i="9"/>
  <c r="L153" i="9"/>
  <c r="N153" i="9" s="1"/>
  <c r="K153" i="9"/>
  <c r="J153" i="9"/>
  <c r="L152" i="9"/>
  <c r="N152" i="9" s="1"/>
  <c r="J152" i="9"/>
  <c r="K152" i="9" s="1"/>
  <c r="M151" i="9"/>
  <c r="L151" i="9"/>
  <c r="N151" i="9" s="1"/>
  <c r="K151" i="9"/>
  <c r="J151" i="9"/>
  <c r="L150" i="9"/>
  <c r="N150" i="9" s="1"/>
  <c r="J150" i="9"/>
  <c r="K150" i="9" s="1"/>
  <c r="N149" i="9"/>
  <c r="M149" i="9"/>
  <c r="L149" i="9"/>
  <c r="K149" i="9"/>
  <c r="J149" i="9"/>
  <c r="L148" i="9"/>
  <c r="N148" i="9" s="1"/>
  <c r="J148" i="9"/>
  <c r="K148" i="9" s="1"/>
  <c r="M147" i="9"/>
  <c r="L147" i="9"/>
  <c r="N147" i="9" s="1"/>
  <c r="K147" i="9"/>
  <c r="J147" i="9"/>
  <c r="N146" i="9"/>
  <c r="L146" i="9"/>
  <c r="M146" i="9" s="1"/>
  <c r="J146" i="9"/>
  <c r="K146" i="9" s="1"/>
  <c r="M145" i="9"/>
  <c r="L145" i="9"/>
  <c r="N145" i="9" s="1"/>
  <c r="K145" i="9"/>
  <c r="J145" i="9"/>
  <c r="L144" i="9"/>
  <c r="N144" i="9" s="1"/>
  <c r="J144" i="9"/>
  <c r="K144" i="9" s="1"/>
  <c r="M143" i="9"/>
  <c r="L143" i="9"/>
  <c r="N143" i="9" s="1"/>
  <c r="K143" i="9"/>
  <c r="J143" i="9"/>
  <c r="N142" i="9"/>
  <c r="L142" i="9"/>
  <c r="M142" i="9" s="1"/>
  <c r="J142" i="9"/>
  <c r="K142" i="9" s="1"/>
  <c r="N141" i="9"/>
  <c r="M141" i="9"/>
  <c r="L141" i="9"/>
  <c r="K141" i="9"/>
  <c r="J141" i="9"/>
  <c r="L140" i="9"/>
  <c r="N140" i="9" s="1"/>
  <c r="J140" i="9"/>
  <c r="K140" i="9" s="1"/>
  <c r="M139" i="9"/>
  <c r="L139" i="9"/>
  <c r="N139" i="9" s="1"/>
  <c r="K139" i="9"/>
  <c r="J139" i="9"/>
  <c r="N138" i="9"/>
  <c r="L138" i="9"/>
  <c r="M138" i="9" s="1"/>
  <c r="J138" i="9"/>
  <c r="K138" i="9" s="1"/>
  <c r="M137" i="9"/>
  <c r="L137" i="9"/>
  <c r="N137" i="9" s="1"/>
  <c r="K137" i="9"/>
  <c r="J137" i="9"/>
  <c r="L136" i="9"/>
  <c r="N136" i="9" s="1"/>
  <c r="J136" i="9"/>
  <c r="K136" i="9" s="1"/>
  <c r="M135" i="9"/>
  <c r="L135" i="9"/>
  <c r="N135" i="9" s="1"/>
  <c r="K135" i="9"/>
  <c r="J135" i="9"/>
  <c r="N134" i="9"/>
  <c r="L134" i="9"/>
  <c r="M134" i="9" s="1"/>
  <c r="J134" i="9"/>
  <c r="K134" i="9" s="1"/>
  <c r="N133" i="9"/>
  <c r="M133" i="9"/>
  <c r="L133" i="9"/>
  <c r="K133" i="9"/>
  <c r="J133" i="9"/>
  <c r="L132" i="9"/>
  <c r="N132" i="9" s="1"/>
  <c r="J132" i="9"/>
  <c r="K132" i="9" s="1"/>
  <c r="M131" i="9"/>
  <c r="L131" i="9"/>
  <c r="N131" i="9" s="1"/>
  <c r="K131" i="9"/>
  <c r="J131" i="9"/>
  <c r="N130" i="9"/>
  <c r="L130" i="9"/>
  <c r="M130" i="9" s="1"/>
  <c r="J130" i="9"/>
  <c r="K130" i="9" s="1"/>
  <c r="M129" i="9"/>
  <c r="L129" i="9"/>
  <c r="N129" i="9" s="1"/>
  <c r="K129" i="9"/>
  <c r="J129" i="9"/>
  <c r="L128" i="9"/>
  <c r="N128" i="9" s="1"/>
  <c r="J128" i="9"/>
  <c r="K128" i="9" s="1"/>
  <c r="M127" i="9"/>
  <c r="L127" i="9"/>
  <c r="N127" i="9" s="1"/>
  <c r="K127" i="9"/>
  <c r="J127" i="9"/>
  <c r="N126" i="9"/>
  <c r="L126" i="9"/>
  <c r="M126" i="9" s="1"/>
  <c r="J126" i="9"/>
  <c r="K126" i="9" s="1"/>
  <c r="N125" i="9"/>
  <c r="M125" i="9"/>
  <c r="L125" i="9"/>
  <c r="K125" i="9"/>
  <c r="J125" i="9"/>
  <c r="M124" i="9"/>
  <c r="L124" i="9"/>
  <c r="N124" i="9" s="1"/>
  <c r="K124" i="9"/>
  <c r="J124" i="9"/>
  <c r="N123" i="9"/>
  <c r="L123" i="9"/>
  <c r="M123" i="9" s="1"/>
  <c r="J123" i="9"/>
  <c r="K123" i="9" s="1"/>
  <c r="N122" i="9"/>
  <c r="M122" i="9"/>
  <c r="L122" i="9"/>
  <c r="K122" i="9"/>
  <c r="J122" i="9"/>
  <c r="M121" i="9"/>
  <c r="J121" i="9"/>
  <c r="K121" i="9" s="1"/>
  <c r="M120" i="9"/>
  <c r="K120" i="9"/>
  <c r="J120" i="9"/>
  <c r="M119" i="9"/>
  <c r="J119" i="9"/>
  <c r="K119" i="9" s="1"/>
  <c r="M118" i="9"/>
  <c r="K118" i="9"/>
  <c r="J118" i="9"/>
  <c r="M117" i="9"/>
  <c r="J117" i="9"/>
  <c r="K117" i="9" s="1"/>
  <c r="M116" i="9"/>
  <c r="K116" i="9"/>
  <c r="J116" i="9"/>
  <c r="M115" i="9"/>
  <c r="J115" i="9"/>
  <c r="K115" i="9" s="1"/>
  <c r="M114" i="9"/>
  <c r="K114" i="9"/>
  <c r="J114" i="9"/>
  <c r="M113" i="9"/>
  <c r="J113" i="9"/>
  <c r="K113" i="9" s="1"/>
  <c r="M112" i="9"/>
  <c r="K112" i="9"/>
  <c r="J112" i="9"/>
  <c r="M111" i="9"/>
  <c r="J111" i="9"/>
  <c r="K111" i="9" s="1"/>
  <c r="M110" i="9"/>
  <c r="K110" i="9"/>
  <c r="J110" i="9"/>
  <c r="M109" i="9"/>
  <c r="J109" i="9"/>
  <c r="K109" i="9" s="1"/>
  <c r="M108" i="9"/>
  <c r="K108" i="9"/>
  <c r="J108" i="9"/>
  <c r="M107" i="9"/>
  <c r="J107" i="9"/>
  <c r="K107" i="9" s="1"/>
  <c r="M106" i="9"/>
  <c r="K106" i="9"/>
  <c r="J106" i="9"/>
  <c r="M105" i="9"/>
  <c r="J105" i="9"/>
  <c r="K105" i="9" s="1"/>
  <c r="M104" i="9"/>
  <c r="K104" i="9"/>
  <c r="J104" i="9"/>
  <c r="M103" i="9"/>
  <c r="J103" i="9"/>
  <c r="K103" i="9" s="1"/>
  <c r="M102" i="9"/>
  <c r="K102" i="9"/>
  <c r="J102" i="9"/>
  <c r="L101" i="9"/>
  <c r="N101" i="9" s="1"/>
  <c r="J101" i="9"/>
  <c r="K101" i="9" s="1"/>
  <c r="M100" i="9"/>
  <c r="L100" i="9"/>
  <c r="N100" i="9" s="1"/>
  <c r="K100" i="9"/>
  <c r="J100" i="9"/>
  <c r="N99" i="9"/>
  <c r="L99" i="9"/>
  <c r="M99" i="9" s="1"/>
  <c r="J99" i="9"/>
  <c r="K99" i="9" s="1"/>
  <c r="N98" i="9"/>
  <c r="M98" i="9"/>
  <c r="L98" i="9"/>
  <c r="K98" i="9"/>
  <c r="J98" i="9"/>
  <c r="L97" i="9"/>
  <c r="N97" i="9" s="1"/>
  <c r="J97" i="9"/>
  <c r="K97" i="9" s="1"/>
  <c r="M96" i="9"/>
  <c r="L96" i="9"/>
  <c r="N96" i="9" s="1"/>
  <c r="K96" i="9"/>
  <c r="J96" i="9"/>
  <c r="N95" i="9"/>
  <c r="L95" i="9"/>
  <c r="M95" i="9" s="1"/>
  <c r="J95" i="9"/>
  <c r="K95" i="9" s="1"/>
  <c r="N94" i="9"/>
  <c r="M94" i="9"/>
  <c r="L94" i="9"/>
  <c r="K94" i="9"/>
  <c r="J94" i="9"/>
  <c r="L93" i="9"/>
  <c r="N93" i="9" s="1"/>
  <c r="J93" i="9"/>
  <c r="K93" i="9" s="1"/>
  <c r="M92" i="9"/>
  <c r="L92" i="9"/>
  <c r="N92" i="9" s="1"/>
  <c r="K92" i="9"/>
  <c r="J92" i="9"/>
  <c r="N91" i="9"/>
  <c r="L91" i="9"/>
  <c r="M91" i="9" s="1"/>
  <c r="J91" i="9"/>
  <c r="K91" i="9" s="1"/>
  <c r="N90" i="9"/>
  <c r="M90" i="9"/>
  <c r="L90" i="9"/>
  <c r="K90" i="9"/>
  <c r="J90" i="9"/>
  <c r="L89" i="9"/>
  <c r="N89" i="9" s="1"/>
  <c r="J89" i="9"/>
  <c r="K89" i="9" s="1"/>
  <c r="M88" i="9"/>
  <c r="L88" i="9"/>
  <c r="N88" i="9" s="1"/>
  <c r="K88" i="9"/>
  <c r="J88" i="9"/>
  <c r="N87" i="9"/>
  <c r="L87" i="9"/>
  <c r="M87" i="9" s="1"/>
  <c r="J87" i="9"/>
  <c r="K87" i="9" s="1"/>
  <c r="N86" i="9"/>
  <c r="M86" i="9"/>
  <c r="L86" i="9"/>
  <c r="K86" i="9"/>
  <c r="J86" i="9"/>
  <c r="L85" i="9"/>
  <c r="N85" i="9" s="1"/>
  <c r="J85" i="9"/>
  <c r="K85" i="9" s="1"/>
  <c r="M84" i="9"/>
  <c r="L84" i="9"/>
  <c r="N84" i="9" s="1"/>
  <c r="K84" i="9"/>
  <c r="J84" i="9"/>
  <c r="N83" i="9"/>
  <c r="L83" i="9"/>
  <c r="M83" i="9" s="1"/>
  <c r="J83" i="9"/>
  <c r="K83" i="9" s="1"/>
  <c r="N82" i="9"/>
  <c r="M82" i="9"/>
  <c r="L82" i="9"/>
  <c r="K82" i="9"/>
  <c r="J82" i="9"/>
  <c r="L81" i="9"/>
  <c r="N81" i="9" s="1"/>
  <c r="J81" i="9"/>
  <c r="K81" i="9" s="1"/>
  <c r="M80" i="9"/>
  <c r="L80" i="9"/>
  <c r="N80" i="9" s="1"/>
  <c r="K80" i="9"/>
  <c r="J80" i="9"/>
  <c r="N79" i="9"/>
  <c r="L79" i="9"/>
  <c r="M79" i="9" s="1"/>
  <c r="J79" i="9"/>
  <c r="K79" i="9" s="1"/>
  <c r="N78" i="9"/>
  <c r="M78" i="9"/>
  <c r="L78" i="9"/>
  <c r="K78" i="9"/>
  <c r="J78" i="9"/>
  <c r="L77" i="9"/>
  <c r="N77" i="9" s="1"/>
  <c r="J77" i="9"/>
  <c r="K77" i="9" s="1"/>
  <c r="M76" i="9"/>
  <c r="L76" i="9"/>
  <c r="N76" i="9" s="1"/>
  <c r="K76" i="9"/>
  <c r="J76" i="9"/>
  <c r="N75" i="9"/>
  <c r="L75" i="9"/>
  <c r="M75" i="9" s="1"/>
  <c r="J75" i="9"/>
  <c r="K75" i="9" s="1"/>
  <c r="N74" i="9"/>
  <c r="M74" i="9"/>
  <c r="L74" i="9"/>
  <c r="K74" i="9"/>
  <c r="J74" i="9"/>
  <c r="L73" i="9"/>
  <c r="N73" i="9" s="1"/>
  <c r="J73" i="9"/>
  <c r="K73" i="9" s="1"/>
  <c r="M72" i="9"/>
  <c r="L72" i="9"/>
  <c r="N72" i="9" s="1"/>
  <c r="K72" i="9"/>
  <c r="J72" i="9"/>
  <c r="N71" i="9"/>
  <c r="L71" i="9"/>
  <c r="M71" i="9" s="1"/>
  <c r="J71" i="9"/>
  <c r="K71" i="9" s="1"/>
  <c r="N70" i="9"/>
  <c r="M70" i="9"/>
  <c r="L70" i="9"/>
  <c r="K70" i="9"/>
  <c r="J70" i="9"/>
  <c r="L69" i="9"/>
  <c r="N69" i="9" s="1"/>
  <c r="J69" i="9"/>
  <c r="K69" i="9" s="1"/>
  <c r="M68" i="9"/>
  <c r="L68" i="9"/>
  <c r="N68" i="9" s="1"/>
  <c r="K68" i="9"/>
  <c r="J68" i="9"/>
  <c r="N67" i="9"/>
  <c r="L67" i="9"/>
  <c r="M67" i="9" s="1"/>
  <c r="J67" i="9"/>
  <c r="K67" i="9" s="1"/>
  <c r="N66" i="9"/>
  <c r="M66" i="9"/>
  <c r="L66" i="9"/>
  <c r="K66" i="9"/>
  <c r="J66" i="9"/>
  <c r="L65" i="9"/>
  <c r="N65" i="9" s="1"/>
  <c r="J65" i="9"/>
  <c r="K65" i="9" s="1"/>
  <c r="N64" i="9"/>
  <c r="L64" i="9"/>
  <c r="M64" i="9" s="1"/>
  <c r="J64" i="9"/>
  <c r="K64" i="9" s="1"/>
  <c r="N63" i="9"/>
  <c r="M63" i="9"/>
  <c r="L63" i="9"/>
  <c r="K63" i="9"/>
  <c r="J63" i="9"/>
  <c r="L62" i="9"/>
  <c r="N62" i="9" s="1"/>
  <c r="J62" i="9"/>
  <c r="K62" i="9" s="1"/>
  <c r="M61" i="9"/>
  <c r="K61" i="9"/>
  <c r="J61" i="9"/>
  <c r="M60" i="9"/>
  <c r="J60" i="9"/>
  <c r="K60" i="9" s="1"/>
  <c r="M59" i="9"/>
  <c r="K59" i="9"/>
  <c r="J59" i="9"/>
  <c r="M58" i="9"/>
  <c r="J58" i="9"/>
  <c r="K58" i="9" s="1"/>
  <c r="M57" i="9"/>
  <c r="K57" i="9"/>
  <c r="J57" i="9"/>
  <c r="M56" i="9"/>
  <c r="J56" i="9"/>
  <c r="K56" i="9" s="1"/>
  <c r="M55" i="9"/>
  <c r="K55" i="9"/>
  <c r="J55" i="9"/>
  <c r="M54" i="9"/>
  <c r="J54" i="9"/>
  <c r="K54" i="9" s="1"/>
  <c r="M53" i="9"/>
  <c r="K53" i="9"/>
  <c r="J53" i="9"/>
  <c r="M52" i="9"/>
  <c r="J52" i="9"/>
  <c r="K52" i="9" s="1"/>
  <c r="M51" i="9"/>
  <c r="K51" i="9"/>
  <c r="J51" i="9"/>
  <c r="M50" i="9"/>
  <c r="J50" i="9"/>
  <c r="K50" i="9" s="1"/>
  <c r="M49" i="9"/>
  <c r="K49" i="9"/>
  <c r="J49" i="9"/>
  <c r="M48" i="9"/>
  <c r="J48" i="9"/>
  <c r="K48" i="9" s="1"/>
  <c r="M47" i="9"/>
  <c r="K47" i="9"/>
  <c r="J47" i="9"/>
  <c r="M46" i="9"/>
  <c r="J46" i="9"/>
  <c r="K46" i="9" s="1"/>
  <c r="M45" i="9"/>
  <c r="K45" i="9"/>
  <c r="J45" i="9"/>
  <c r="M44" i="9"/>
  <c r="J44" i="9"/>
  <c r="K44" i="9" s="1"/>
  <c r="M43" i="9"/>
  <c r="K43" i="9"/>
  <c r="J43" i="9"/>
  <c r="M42" i="9"/>
  <c r="J42" i="9"/>
  <c r="K42" i="9" s="1"/>
  <c r="M41" i="9"/>
  <c r="L41" i="9"/>
  <c r="N41" i="9" s="1"/>
  <c r="K41" i="9"/>
  <c r="J41" i="9"/>
  <c r="N40" i="9"/>
  <c r="L40" i="9"/>
  <c r="M40" i="9" s="1"/>
  <c r="J40" i="9"/>
  <c r="K40" i="9" s="1"/>
  <c r="N39" i="9"/>
  <c r="M39" i="9"/>
  <c r="L39" i="9"/>
  <c r="K39" i="9"/>
  <c r="J39" i="9"/>
  <c r="L38" i="9"/>
  <c r="N38" i="9" s="1"/>
  <c r="J38" i="9"/>
  <c r="K38" i="9" s="1"/>
  <c r="N37" i="9"/>
  <c r="M37" i="9"/>
  <c r="L37" i="9"/>
  <c r="K37" i="9"/>
  <c r="J37" i="9"/>
  <c r="N36" i="9"/>
  <c r="L36" i="9"/>
  <c r="M36" i="9" s="1"/>
  <c r="J36" i="9"/>
  <c r="K36" i="9" s="1"/>
  <c r="N35" i="9"/>
  <c r="M35" i="9"/>
  <c r="L35" i="9"/>
  <c r="K35" i="9"/>
  <c r="J35" i="9"/>
  <c r="L34" i="9"/>
  <c r="N34" i="9" s="1"/>
  <c r="J34" i="9"/>
  <c r="K34" i="9" s="1"/>
  <c r="M33" i="9"/>
  <c r="L33" i="9"/>
  <c r="N33" i="9" s="1"/>
  <c r="K33" i="9"/>
  <c r="J33" i="9"/>
  <c r="N32" i="9"/>
  <c r="L32" i="9"/>
  <c r="M32" i="9" s="1"/>
  <c r="J32" i="9"/>
  <c r="K32" i="9" s="1"/>
  <c r="N31" i="9"/>
  <c r="M31" i="9"/>
  <c r="L31" i="9"/>
  <c r="K31" i="9"/>
  <c r="J31" i="9"/>
  <c r="L30" i="9"/>
  <c r="N30" i="9" s="1"/>
  <c r="J30" i="9"/>
  <c r="K30" i="9" s="1"/>
  <c r="N29" i="9"/>
  <c r="M29" i="9"/>
  <c r="L29" i="9"/>
  <c r="K29" i="9"/>
  <c r="J29" i="9"/>
  <c r="N28" i="9"/>
  <c r="L28" i="9"/>
  <c r="M28" i="9" s="1"/>
  <c r="J28" i="9"/>
  <c r="K28" i="9" s="1"/>
  <c r="N27" i="9"/>
  <c r="M27" i="9"/>
  <c r="L27" i="9"/>
  <c r="K27" i="9"/>
  <c r="J27" i="9"/>
  <c r="L26" i="9"/>
  <c r="N26" i="9" s="1"/>
  <c r="J26" i="9"/>
  <c r="K26" i="9" s="1"/>
  <c r="M25" i="9"/>
  <c r="L25" i="9"/>
  <c r="N25" i="9" s="1"/>
  <c r="K25" i="9"/>
  <c r="J25" i="9"/>
  <c r="N24" i="9"/>
  <c r="L24" i="9"/>
  <c r="M24" i="9" s="1"/>
  <c r="J24" i="9"/>
  <c r="K24" i="9" s="1"/>
  <c r="N23" i="9"/>
  <c r="M23" i="9"/>
  <c r="L23" i="9"/>
  <c r="K23" i="9"/>
  <c r="J23" i="9"/>
  <c r="L22" i="9"/>
  <c r="N22" i="9" s="1"/>
  <c r="J22" i="9"/>
  <c r="K22" i="9" s="1"/>
  <c r="N21" i="9"/>
  <c r="M21" i="9"/>
  <c r="L21" i="9"/>
  <c r="K21" i="9"/>
  <c r="J21" i="9"/>
  <c r="N20" i="9"/>
  <c r="L20" i="9"/>
  <c r="M20" i="9" s="1"/>
  <c r="J20" i="9"/>
  <c r="K20" i="9" s="1"/>
  <c r="N19" i="9"/>
  <c r="M19" i="9"/>
  <c r="L19" i="9"/>
  <c r="K19" i="9"/>
  <c r="J19" i="9"/>
  <c r="L18" i="9"/>
  <c r="N18" i="9" s="1"/>
  <c r="J18" i="9"/>
  <c r="K18" i="9" s="1"/>
  <c r="M17" i="9"/>
  <c r="L17" i="9"/>
  <c r="N17" i="9" s="1"/>
  <c r="K17" i="9"/>
  <c r="J17" i="9"/>
  <c r="N16" i="9"/>
  <c r="L16" i="9"/>
  <c r="M16" i="9" s="1"/>
  <c r="J16" i="9"/>
  <c r="K16" i="9" s="1"/>
  <c r="N15" i="9"/>
  <c r="M15" i="9"/>
  <c r="L15" i="9"/>
  <c r="K15" i="9"/>
  <c r="J15" i="9"/>
  <c r="L14" i="9"/>
  <c r="N14" i="9" s="1"/>
  <c r="J14" i="9"/>
  <c r="K14" i="9" s="1"/>
  <c r="M13" i="9"/>
  <c r="L13" i="9"/>
  <c r="N13" i="9" s="1"/>
  <c r="K13" i="9"/>
  <c r="J13" i="9"/>
  <c r="N12" i="9"/>
  <c r="L12" i="9"/>
  <c r="M12" i="9" s="1"/>
  <c r="J12" i="9"/>
  <c r="K12" i="9" s="1"/>
  <c r="N11" i="9"/>
  <c r="M11" i="9"/>
  <c r="L11" i="9"/>
  <c r="K11" i="9"/>
  <c r="J11" i="9"/>
  <c r="L10" i="9"/>
  <c r="N10" i="9" s="1"/>
  <c r="J10" i="9"/>
  <c r="K10" i="9" s="1"/>
  <c r="M9" i="9"/>
  <c r="L9" i="9"/>
  <c r="N9" i="9" s="1"/>
  <c r="K9" i="9"/>
  <c r="J9" i="9"/>
  <c r="N8" i="9"/>
  <c r="L8" i="9"/>
  <c r="M8" i="9" s="1"/>
  <c r="J8" i="9"/>
  <c r="K8" i="9" s="1"/>
  <c r="N7" i="9"/>
  <c r="M7" i="9"/>
  <c r="L7" i="9"/>
  <c r="K7" i="9"/>
  <c r="J7" i="9"/>
  <c r="L6" i="9"/>
  <c r="N6" i="9" s="1"/>
  <c r="J6" i="9"/>
  <c r="K6" i="9" s="1"/>
  <c r="M5" i="9"/>
  <c r="L5" i="9"/>
  <c r="N5" i="9" s="1"/>
  <c r="K5" i="9"/>
  <c r="J5" i="9"/>
  <c r="N4" i="9"/>
  <c r="M4" i="9"/>
  <c r="L4" i="9"/>
  <c r="K4" i="9"/>
  <c r="J4" i="9"/>
  <c r="L3" i="9"/>
  <c r="N3" i="9" s="1"/>
  <c r="J3" i="9"/>
  <c r="K3" i="9" s="1"/>
  <c r="M2" i="9"/>
  <c r="L2" i="9"/>
  <c r="N2" i="9" s="1"/>
  <c r="K2" i="9"/>
  <c r="J2" i="9"/>
  <c r="M3" i="9" l="1"/>
  <c r="M6" i="9"/>
  <c r="M14" i="9"/>
  <c r="M22" i="9"/>
  <c r="M30" i="9"/>
  <c r="M38" i="9"/>
  <c r="M62" i="9"/>
  <c r="M65" i="9"/>
  <c r="M73" i="9"/>
  <c r="M81" i="9"/>
  <c r="M89" i="9"/>
  <c r="M97" i="9"/>
  <c r="M132" i="9"/>
  <c r="M140" i="9"/>
  <c r="M148" i="9"/>
  <c r="M156" i="9"/>
  <c r="M150" i="9"/>
  <c r="M158" i="9"/>
  <c r="M10" i="9"/>
  <c r="M18" i="9"/>
  <c r="M26" i="9"/>
  <c r="M34" i="9"/>
  <c r="M69" i="9"/>
  <c r="M77" i="9"/>
  <c r="M85" i="9"/>
  <c r="M93" i="9"/>
  <c r="M101" i="9"/>
  <c r="M128" i="9"/>
  <c r="M136" i="9"/>
  <c r="M144" i="9"/>
  <c r="M152" i="9"/>
  <c r="M160" i="9"/>
  <c r="I6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2" i="1"/>
  <c r="J29" i="1"/>
  <c r="J28" i="1"/>
  <c r="J27" i="1"/>
  <c r="J26" i="1"/>
  <c r="J25" i="1"/>
  <c r="J24" i="1"/>
  <c r="J23" i="1"/>
  <c r="J22" i="1"/>
</calcChain>
</file>

<file path=xl/sharedStrings.xml><?xml version="1.0" encoding="utf-8"?>
<sst xmlns="http://schemas.openxmlformats.org/spreadsheetml/2006/main" count="3468" uniqueCount="190">
  <si>
    <t>data</t>
  </si>
  <si>
    <t>cocho</t>
  </si>
  <si>
    <t>PAM1</t>
  </si>
  <si>
    <t>PAM2</t>
  </si>
  <si>
    <t>PAM3</t>
  </si>
  <si>
    <t>t0</t>
  </si>
  <si>
    <t>t13</t>
  </si>
  <si>
    <t>controle</t>
  </si>
  <si>
    <t>tempo</t>
  </si>
  <si>
    <t>tratamento</t>
  </si>
  <si>
    <t>t28</t>
  </si>
  <si>
    <t>timing</t>
  </si>
  <si>
    <t>medida1</t>
  </si>
  <si>
    <t>medida2</t>
  </si>
  <si>
    <t>medida3</t>
  </si>
  <si>
    <t>medida4</t>
  </si>
  <si>
    <t>PAM_mean</t>
  </si>
  <si>
    <t>algae_biomass</t>
  </si>
  <si>
    <t>trat</t>
  </si>
  <si>
    <t>ct</t>
  </si>
  <si>
    <t>tempo_amostragem</t>
  </si>
  <si>
    <t>réplica</t>
  </si>
  <si>
    <t>espécie</t>
  </si>
  <si>
    <t>código</t>
  </si>
  <si>
    <t>n</t>
  </si>
  <si>
    <t>Identifier</t>
  </si>
  <si>
    <t>ID</t>
  </si>
  <si>
    <t>Est.</t>
  </si>
  <si>
    <t>NT</t>
  </si>
  <si>
    <t>δ15N</t>
  </si>
  <si>
    <t>COT</t>
  </si>
  <si>
    <t>δ13C</t>
  </si>
  <si>
    <t>C:N</t>
  </si>
  <si>
    <t>único</t>
  </si>
  <si>
    <t>T0</t>
  </si>
  <si>
    <t>R1</t>
  </si>
  <si>
    <t>Lobophora_variegata</t>
  </si>
  <si>
    <t>CNK14</t>
  </si>
  <si>
    <t>B2</t>
  </si>
  <si>
    <t>T14</t>
  </si>
  <si>
    <t>CNK15</t>
  </si>
  <si>
    <t>B3</t>
  </si>
  <si>
    <t>CNK16</t>
  </si>
  <si>
    <t>B4</t>
  </si>
  <si>
    <t>CNK17</t>
  </si>
  <si>
    <t>B5</t>
  </si>
  <si>
    <t>CNK18</t>
  </si>
  <si>
    <t>B6</t>
  </si>
  <si>
    <t>T28</t>
  </si>
  <si>
    <t>CNK19</t>
  </si>
  <si>
    <t>B7</t>
  </si>
  <si>
    <t>CNK20</t>
  </si>
  <si>
    <t>B8</t>
  </si>
  <si>
    <t>CNK21</t>
  </si>
  <si>
    <t>B9</t>
  </si>
  <si>
    <t>CNK22</t>
  </si>
  <si>
    <t>B10</t>
  </si>
  <si>
    <t>dia 27</t>
  </si>
  <si>
    <t>dia 17</t>
  </si>
  <si>
    <t>dia 0</t>
  </si>
  <si>
    <t>dia 11</t>
  </si>
  <si>
    <t>KCNúnicoT0R1</t>
  </si>
  <si>
    <t>KCNcontroleT14R1</t>
  </si>
  <si>
    <t>KCN100T14R1</t>
  </si>
  <si>
    <t>KCN300T14R1</t>
  </si>
  <si>
    <t>KCN900T14R1</t>
  </si>
  <si>
    <t>KCNcontroleT28R1</t>
  </si>
  <si>
    <t>KCN100T28R1</t>
  </si>
  <si>
    <t>KCN300T28R1</t>
  </si>
  <si>
    <t>KCN900T28R1</t>
  </si>
  <si>
    <t>data_inicio</t>
  </si>
  <si>
    <t>data_final</t>
  </si>
  <si>
    <t>local</t>
  </si>
  <si>
    <t>bandeja</t>
  </si>
  <si>
    <t>biomassa_inicial</t>
  </si>
  <si>
    <t>biomassa_final</t>
  </si>
  <si>
    <t>perda_biomass</t>
  </si>
  <si>
    <t>consumo</t>
  </si>
  <si>
    <t>biomassa_consumida</t>
  </si>
  <si>
    <t>biomassa_consumida_logx1</t>
  </si>
  <si>
    <t>porc_consumo</t>
  </si>
  <si>
    <t>anfipoda_no_final</t>
  </si>
  <si>
    <t>CoralVivo</t>
  </si>
  <si>
    <t>control</t>
  </si>
  <si>
    <t>af+af</t>
  </si>
  <si>
    <t>af_morto</t>
  </si>
  <si>
    <t>af</t>
  </si>
  <si>
    <t>af_morto+af</t>
  </si>
  <si>
    <t>CO1_1</t>
  </si>
  <si>
    <t>controle_manip</t>
  </si>
  <si>
    <t>na</t>
  </si>
  <si>
    <t>CO1_2</t>
  </si>
  <si>
    <t>CO1_3</t>
  </si>
  <si>
    <t>CO1_4</t>
  </si>
  <si>
    <t>CO2_1</t>
  </si>
  <si>
    <t>CO2_2</t>
  </si>
  <si>
    <t>CO2_3</t>
  </si>
  <si>
    <t>CO2_4</t>
  </si>
  <si>
    <t>CO3_1</t>
  </si>
  <si>
    <t>CO3_2</t>
  </si>
  <si>
    <t>CO3_3</t>
  </si>
  <si>
    <t>CO3_4</t>
  </si>
  <si>
    <t>CO4_1</t>
  </si>
  <si>
    <t>CO4_2</t>
  </si>
  <si>
    <t>CO4_3</t>
  </si>
  <si>
    <t>CO4_4</t>
  </si>
  <si>
    <t>CO5_1</t>
  </si>
  <si>
    <t>CO5_2</t>
  </si>
  <si>
    <t>CO5_3</t>
  </si>
  <si>
    <t>CO5_4</t>
  </si>
  <si>
    <t>af_morto; af</t>
  </si>
  <si>
    <t>afm</t>
  </si>
  <si>
    <t>cordinha</t>
  </si>
  <si>
    <t>ourico_size</t>
  </si>
  <si>
    <t>long</t>
  </si>
  <si>
    <t>lat</t>
  </si>
  <si>
    <t>Pedra da Turma</t>
  </si>
  <si>
    <t>38º59'26.9"</t>
  </si>
  <si>
    <t>16º24'47.9"</t>
  </si>
  <si>
    <t>biomassa de algas perdidas = mais do que 1.63g</t>
  </si>
  <si>
    <t>CP1_1</t>
  </si>
  <si>
    <t>CP1_2</t>
  </si>
  <si>
    <t>CP1_3</t>
  </si>
  <si>
    <t>CP1_4</t>
  </si>
  <si>
    <t>CP2_1</t>
  </si>
  <si>
    <t>CP2_2</t>
  </si>
  <si>
    <t>CP2_3</t>
  </si>
  <si>
    <t>CP2_4</t>
  </si>
  <si>
    <t>CP3_1</t>
  </si>
  <si>
    <t>CP3_2</t>
  </si>
  <si>
    <t>CP3_3</t>
  </si>
  <si>
    <t>CP3_4</t>
  </si>
  <si>
    <t>CP4_1</t>
  </si>
  <si>
    <t>CP4_2</t>
  </si>
  <si>
    <t>CP4_3</t>
  </si>
  <si>
    <t>CP4_4</t>
  </si>
  <si>
    <t>CP5_1</t>
  </si>
  <si>
    <t>CP5_2</t>
  </si>
  <si>
    <t>CP5_3</t>
  </si>
  <si>
    <t>CP5_4</t>
  </si>
  <si>
    <t>t14</t>
  </si>
  <si>
    <t>coletor</t>
  </si>
  <si>
    <t>transecto_id</t>
  </si>
  <si>
    <t>specie</t>
  </si>
  <si>
    <t>trophic_group</t>
  </si>
  <si>
    <t>size (cm)</t>
  </si>
  <si>
    <t>size (m)</t>
  </si>
  <si>
    <t>abundance</t>
  </si>
  <si>
    <t>alfa</t>
  </si>
  <si>
    <t>beta</t>
  </si>
  <si>
    <t>biomass (g)</t>
  </si>
  <si>
    <t>obs</t>
  </si>
  <si>
    <t>Pedra da Turma(?)</t>
  </si>
  <si>
    <t>KYI</t>
  </si>
  <si>
    <t>hae_aur</t>
  </si>
  <si>
    <t>minv</t>
  </si>
  <si>
    <t>pom_par</t>
  </si>
  <si>
    <t>omni</t>
  </si>
  <si>
    <t>sca_tri</t>
  </si>
  <si>
    <t>scrp</t>
  </si>
  <si>
    <t>ste_fus</t>
  </si>
  <si>
    <t>ther</t>
  </si>
  <si>
    <t>abu_sax</t>
  </si>
  <si>
    <t>hae_plu</t>
  </si>
  <si>
    <t>hal_poe</t>
  </si>
  <si>
    <t>car_sp</t>
  </si>
  <si>
    <t>pisc</t>
  </si>
  <si>
    <t>spa_fro</t>
  </si>
  <si>
    <t>ocy_chr</t>
  </si>
  <si>
    <t>mcar</t>
  </si>
  <si>
    <t>juvenil</t>
  </si>
  <si>
    <t>maria_da_toca</t>
  </si>
  <si>
    <t>binv</t>
  </si>
  <si>
    <t>pse_mac</t>
  </si>
  <si>
    <t>aca_coe</t>
  </si>
  <si>
    <t>fbrw</t>
  </si>
  <si>
    <t>tha_nor</t>
  </si>
  <si>
    <t>dpla</t>
  </si>
  <si>
    <t>cha_str</t>
  </si>
  <si>
    <t>sinv</t>
  </si>
  <si>
    <t>oph_tri</t>
  </si>
  <si>
    <t>ser_fla</t>
  </si>
  <si>
    <t>cha_oce</t>
  </si>
  <si>
    <t>spa_axi</t>
  </si>
  <si>
    <t>hol_ads</t>
  </si>
  <si>
    <t>ela_fig</t>
  </si>
  <si>
    <t>ste_var</t>
  </si>
  <si>
    <t>cor_gla</t>
  </si>
  <si>
    <t>cinzinha</t>
  </si>
  <si>
    <t>coloridinho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</si>
</sst>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"/>
    <numFmt numFmtId="166" formatCode="0.000"/>
    <numFmt numFmtId="167" formatCode="0.0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2" fillId="0" borderId="0" xfId="1"/>
    <xf numFmtId="167" fontId="2" fillId="0" borderId="0" xfId="1" applyNumberFormat="1"/>
    <xf numFmtId="168" fontId="2" fillId="0" borderId="0" xfId="1" applyNumberFormat="1" applyAlignment="1">
      <alignment wrapText="1"/>
    </xf>
    <xf numFmtId="4" fontId="2" fillId="0" borderId="0" xfId="1" applyNumberFormat="1" applyAlignment="1">
      <alignment wrapText="1"/>
    </xf>
  </cellXfs>
  <cellStyles count="2">
    <cellStyle name="Normal" xfId="0" builtinId="0"/>
    <cellStyle name="Normal 2" xfId="1" xr:uid="{348F8EEC-4709-46B9-9A1F-B3A8AF534C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mi\OneDrive\Documentos\Doutorado%20Ecologia%20UFRN\1%20Tese%20de%20Doutorado\cap4%20-%20Mesocosmos%20CV\Dados\dados_anfipodas.xlsx" TargetMode="External"/><Relationship Id="rId1" Type="http://schemas.openxmlformats.org/officeDocument/2006/relationships/externalLinkPath" Target="dados_anfipo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  <sheetName val="graphsold"/>
      <sheetName val="dinâmica mãe"/>
      <sheetName val="planilha mãe"/>
      <sheetName val="graphs"/>
      <sheetName val="planilha mãe_raiz2"/>
      <sheetName val="planilha mãe_raiz4"/>
      <sheetName val="graph_e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L1" t="str">
            <v>biomassa_consumida</v>
          </cell>
        </row>
        <row r="2">
          <cell r="D2" t="str">
            <v>t0</v>
          </cell>
          <cell r="E2">
            <v>10</v>
          </cell>
          <cell r="L2">
            <v>-0.52986479999999991</v>
          </cell>
        </row>
        <row r="3">
          <cell r="D3" t="str">
            <v>t0</v>
          </cell>
          <cell r="E3">
            <v>1</v>
          </cell>
          <cell r="L3">
            <v>-0.16996273999999989</v>
          </cell>
        </row>
        <row r="4">
          <cell r="D4" t="str">
            <v>t0</v>
          </cell>
          <cell r="E4">
            <v>1</v>
          </cell>
          <cell r="L4">
            <v>-0.12896949999999996</v>
          </cell>
        </row>
        <row r="5">
          <cell r="D5" t="str">
            <v>t0</v>
          </cell>
          <cell r="E5">
            <v>6</v>
          </cell>
          <cell r="L5">
            <v>-0.10963166000000002</v>
          </cell>
        </row>
        <row r="6">
          <cell r="D6" t="str">
            <v>t0</v>
          </cell>
          <cell r="E6">
            <v>7</v>
          </cell>
          <cell r="L6">
            <v>-9.5989779999999802E-2</v>
          </cell>
        </row>
        <row r="7">
          <cell r="D7" t="str">
            <v>t0</v>
          </cell>
          <cell r="E7">
            <v>9</v>
          </cell>
          <cell r="L7">
            <v>-6.6486399999999835E-2</v>
          </cell>
        </row>
        <row r="8">
          <cell r="D8" t="str">
            <v>t0</v>
          </cell>
          <cell r="E8">
            <v>8</v>
          </cell>
          <cell r="L8">
            <v>-4.8209399999999736E-2</v>
          </cell>
        </row>
        <row r="9">
          <cell r="D9" t="str">
            <v>t0</v>
          </cell>
          <cell r="E9">
            <v>8</v>
          </cell>
          <cell r="L9">
            <v>-4.7878319999999919E-2</v>
          </cell>
        </row>
        <row r="10">
          <cell r="D10" t="str">
            <v>t0</v>
          </cell>
          <cell r="E10">
            <v>10</v>
          </cell>
          <cell r="L10">
            <v>-4.085804000000004E-2</v>
          </cell>
        </row>
        <row r="11">
          <cell r="D11" t="str">
            <v>t0</v>
          </cell>
          <cell r="E11">
            <v>1</v>
          </cell>
          <cell r="L11">
            <v>-4.0293820000000036E-2</v>
          </cell>
        </row>
        <row r="12">
          <cell r="D12" t="str">
            <v>t0</v>
          </cell>
          <cell r="E12">
            <v>8</v>
          </cell>
          <cell r="L12">
            <v>-3.8706020000000008E-2</v>
          </cell>
        </row>
        <row r="13">
          <cell r="D13" t="str">
            <v>t0</v>
          </cell>
          <cell r="E13">
            <v>9</v>
          </cell>
          <cell r="L13">
            <v>-3.5658699999999932E-2</v>
          </cell>
        </row>
        <row r="14">
          <cell r="D14" t="str">
            <v>t0</v>
          </cell>
          <cell r="E14">
            <v>1</v>
          </cell>
          <cell r="L14">
            <v>-2.9631659999999949E-2</v>
          </cell>
        </row>
        <row r="15">
          <cell r="D15" t="str">
            <v>t0</v>
          </cell>
          <cell r="E15">
            <v>9</v>
          </cell>
          <cell r="L15">
            <v>-2.6155319999999982E-2</v>
          </cell>
        </row>
        <row r="16">
          <cell r="D16" t="str">
            <v>t0</v>
          </cell>
          <cell r="E16">
            <v>2</v>
          </cell>
          <cell r="L16">
            <v>-2.5824239999999943E-2</v>
          </cell>
        </row>
        <row r="17">
          <cell r="D17" t="str">
            <v>t0</v>
          </cell>
          <cell r="E17">
            <v>8</v>
          </cell>
          <cell r="L17">
            <v>-1.8209399999999931E-2</v>
          </cell>
        </row>
        <row r="18">
          <cell r="D18" t="str">
            <v>t0</v>
          </cell>
          <cell r="E18">
            <v>6</v>
          </cell>
          <cell r="L18">
            <v>-9.3005799999998917E-3</v>
          </cell>
        </row>
        <row r="19">
          <cell r="D19" t="str">
            <v>t0</v>
          </cell>
          <cell r="E19">
            <v>4</v>
          </cell>
          <cell r="L19">
            <v>-1.9492199999999738E-3</v>
          </cell>
        </row>
        <row r="20">
          <cell r="D20" t="str">
            <v>t0</v>
          </cell>
          <cell r="E20">
            <v>3</v>
          </cell>
          <cell r="L20">
            <v>-7.9043999999983683E-4</v>
          </cell>
        </row>
        <row r="21">
          <cell r="D21" t="str">
            <v>t0</v>
          </cell>
          <cell r="E21">
            <v>5</v>
          </cell>
          <cell r="L21">
            <v>-7.9043999999983683E-4</v>
          </cell>
        </row>
        <row r="22">
          <cell r="D22" t="str">
            <v>t0</v>
          </cell>
          <cell r="E22">
            <v>10</v>
          </cell>
          <cell r="L22">
            <v>-6.9249999999998479E-4</v>
          </cell>
        </row>
        <row r="23">
          <cell r="D23" t="str">
            <v>t0</v>
          </cell>
          <cell r="E23">
            <v>2</v>
          </cell>
          <cell r="L23">
            <v>4.8379200000001621E-3</v>
          </cell>
        </row>
        <row r="24">
          <cell r="D24" t="str">
            <v>t0</v>
          </cell>
          <cell r="E24">
            <v>5</v>
          </cell>
          <cell r="L24">
            <v>1.87129399999999E-2</v>
          </cell>
        </row>
        <row r="25">
          <cell r="D25" t="str">
            <v>t0</v>
          </cell>
          <cell r="E25">
            <v>3</v>
          </cell>
          <cell r="L25">
            <v>1.93751000000002E-2</v>
          </cell>
        </row>
        <row r="26">
          <cell r="D26" t="str">
            <v>t0</v>
          </cell>
          <cell r="E26">
            <v>4</v>
          </cell>
          <cell r="L26">
            <v>2.6395379999999857E-2</v>
          </cell>
        </row>
        <row r="27">
          <cell r="D27" t="str">
            <v>t0</v>
          </cell>
          <cell r="E27">
            <v>5</v>
          </cell>
          <cell r="L27">
            <v>2.838185999999987E-2</v>
          </cell>
        </row>
        <row r="28">
          <cell r="D28" t="str">
            <v>t0</v>
          </cell>
          <cell r="E28">
            <v>7</v>
          </cell>
          <cell r="L28">
            <v>3.2023740000000078E-2</v>
          </cell>
        </row>
        <row r="29">
          <cell r="D29" t="str">
            <v>t0</v>
          </cell>
          <cell r="E29">
            <v>9</v>
          </cell>
          <cell r="L29">
            <v>3.4010220000000091E-2</v>
          </cell>
        </row>
        <row r="30">
          <cell r="D30" t="str">
            <v>t0</v>
          </cell>
          <cell r="E30">
            <v>4</v>
          </cell>
          <cell r="L30">
            <v>3.6560920000000108E-2</v>
          </cell>
        </row>
        <row r="31">
          <cell r="D31" t="str">
            <v>t0</v>
          </cell>
          <cell r="E31">
            <v>3</v>
          </cell>
          <cell r="L31">
            <v>3.9209560000000199E-2</v>
          </cell>
        </row>
        <row r="32">
          <cell r="D32" t="str">
            <v>t0</v>
          </cell>
          <cell r="E32">
            <v>3</v>
          </cell>
          <cell r="L32">
            <v>4.0202800000000094E-2</v>
          </cell>
        </row>
        <row r="33">
          <cell r="D33" t="str">
            <v>t0</v>
          </cell>
          <cell r="E33">
            <v>5</v>
          </cell>
          <cell r="L33">
            <v>4.8381859999999888E-2</v>
          </cell>
        </row>
        <row r="34">
          <cell r="D34" t="str">
            <v>t0</v>
          </cell>
          <cell r="E34">
            <v>6</v>
          </cell>
          <cell r="L34">
            <v>4.9209560000000208E-2</v>
          </cell>
        </row>
        <row r="35">
          <cell r="D35" t="str">
            <v>t0</v>
          </cell>
          <cell r="E35">
            <v>6</v>
          </cell>
          <cell r="L35">
            <v>6.0037260000000092E-2</v>
          </cell>
        </row>
        <row r="36">
          <cell r="D36" t="str">
            <v>t0</v>
          </cell>
          <cell r="E36">
            <v>2</v>
          </cell>
          <cell r="L36">
            <v>6.4672380000000196E-2</v>
          </cell>
        </row>
        <row r="37">
          <cell r="D37" t="str">
            <v>t0</v>
          </cell>
          <cell r="E37">
            <v>4</v>
          </cell>
          <cell r="L37">
            <v>8.8216319999999904E-2</v>
          </cell>
        </row>
        <row r="38">
          <cell r="D38" t="str">
            <v>t0</v>
          </cell>
          <cell r="E38">
            <v>10</v>
          </cell>
          <cell r="L38">
            <v>0.11864534000000027</v>
          </cell>
        </row>
        <row r="39">
          <cell r="D39" t="str">
            <v>t0</v>
          </cell>
          <cell r="E39">
            <v>7</v>
          </cell>
          <cell r="L39">
            <v>0.13202373999999995</v>
          </cell>
        </row>
        <row r="40">
          <cell r="D40" t="str">
            <v>t0</v>
          </cell>
          <cell r="E40">
            <v>2</v>
          </cell>
          <cell r="L40">
            <v>0.14483792000000006</v>
          </cell>
        </row>
        <row r="41">
          <cell r="D41" t="str">
            <v>t0</v>
          </cell>
          <cell r="E41">
            <v>7</v>
          </cell>
          <cell r="L41">
            <v>0.29252035999999992</v>
          </cell>
        </row>
        <row r="42">
          <cell r="D42" t="str">
            <v>t0</v>
          </cell>
          <cell r="E42" t="str">
            <v>controle</v>
          </cell>
          <cell r="L42" t="str">
            <v>na</v>
          </cell>
        </row>
        <row r="43">
          <cell r="D43" t="str">
            <v>t0</v>
          </cell>
          <cell r="E43" t="str">
            <v>controle</v>
          </cell>
          <cell r="L43" t="str">
            <v>na</v>
          </cell>
        </row>
        <row r="44">
          <cell r="D44" t="str">
            <v>t0</v>
          </cell>
          <cell r="E44" t="str">
            <v>controle</v>
          </cell>
          <cell r="L44" t="str">
            <v>na</v>
          </cell>
        </row>
        <row r="45">
          <cell r="D45" t="str">
            <v>t0</v>
          </cell>
          <cell r="E45" t="str">
            <v>controle</v>
          </cell>
          <cell r="L45" t="str">
            <v>na</v>
          </cell>
        </row>
        <row r="46">
          <cell r="D46" t="str">
            <v>t0</v>
          </cell>
          <cell r="E46" t="str">
            <v>controle</v>
          </cell>
          <cell r="L46" t="str">
            <v>na</v>
          </cell>
        </row>
        <row r="47">
          <cell r="D47" t="str">
            <v>t0</v>
          </cell>
          <cell r="E47" t="str">
            <v>controle</v>
          </cell>
          <cell r="L47" t="str">
            <v>na</v>
          </cell>
        </row>
        <row r="48">
          <cell r="D48" t="str">
            <v>t0</v>
          </cell>
          <cell r="E48" t="str">
            <v>controle</v>
          </cell>
          <cell r="L48" t="str">
            <v>na</v>
          </cell>
        </row>
        <row r="49">
          <cell r="D49" t="str">
            <v>t0</v>
          </cell>
          <cell r="E49" t="str">
            <v>controle</v>
          </cell>
          <cell r="L49" t="str">
            <v>na</v>
          </cell>
        </row>
        <row r="50">
          <cell r="D50" t="str">
            <v>t0</v>
          </cell>
          <cell r="E50" t="str">
            <v>controle</v>
          </cell>
          <cell r="L50" t="str">
            <v>na</v>
          </cell>
        </row>
        <row r="51">
          <cell r="D51" t="str">
            <v>t0</v>
          </cell>
          <cell r="E51" t="str">
            <v>controle</v>
          </cell>
          <cell r="L51" t="str">
            <v>na</v>
          </cell>
        </row>
        <row r="52">
          <cell r="D52" t="str">
            <v>t0</v>
          </cell>
          <cell r="E52" t="str">
            <v>controle</v>
          </cell>
          <cell r="L52" t="str">
            <v>na</v>
          </cell>
        </row>
        <row r="53">
          <cell r="D53" t="str">
            <v>t0</v>
          </cell>
          <cell r="E53" t="str">
            <v>controle</v>
          </cell>
          <cell r="L53" t="str">
            <v>na</v>
          </cell>
        </row>
        <row r="54">
          <cell r="D54" t="str">
            <v>t0</v>
          </cell>
          <cell r="E54" t="str">
            <v>controle</v>
          </cell>
          <cell r="L54" t="str">
            <v>na</v>
          </cell>
        </row>
        <row r="55">
          <cell r="D55" t="str">
            <v>t0</v>
          </cell>
          <cell r="E55" t="str">
            <v>controle</v>
          </cell>
          <cell r="L55" t="str">
            <v>na</v>
          </cell>
        </row>
        <row r="56">
          <cell r="D56" t="str">
            <v>t0</v>
          </cell>
          <cell r="E56" t="str">
            <v>controle</v>
          </cell>
          <cell r="L56" t="str">
            <v>na</v>
          </cell>
        </row>
        <row r="57">
          <cell r="D57" t="str">
            <v>t0</v>
          </cell>
          <cell r="E57" t="str">
            <v>controle</v>
          </cell>
          <cell r="L57" t="str">
            <v>na</v>
          </cell>
        </row>
        <row r="58">
          <cell r="D58" t="str">
            <v>t0</v>
          </cell>
          <cell r="E58" t="str">
            <v>controle</v>
          </cell>
          <cell r="L58" t="str">
            <v>na</v>
          </cell>
        </row>
        <row r="59">
          <cell r="D59" t="str">
            <v>t0</v>
          </cell>
          <cell r="E59" t="str">
            <v>controle</v>
          </cell>
          <cell r="L59" t="str">
            <v>na</v>
          </cell>
        </row>
        <row r="60">
          <cell r="D60" t="str">
            <v>t0</v>
          </cell>
          <cell r="E60" t="str">
            <v>controle</v>
          </cell>
          <cell r="L60" t="str">
            <v>na</v>
          </cell>
        </row>
        <row r="61">
          <cell r="D61" t="str">
            <v>t0</v>
          </cell>
          <cell r="E61" t="str">
            <v>controle</v>
          </cell>
          <cell r="L61" t="str">
            <v>na</v>
          </cell>
        </row>
        <row r="62">
          <cell r="D62" t="str">
            <v>t13</v>
          </cell>
          <cell r="E62">
            <v>4</v>
          </cell>
          <cell r="L62">
            <v>-2.2007439999999878E-2</v>
          </cell>
        </row>
        <row r="63">
          <cell r="D63" t="str">
            <v>t13</v>
          </cell>
          <cell r="E63">
            <v>2</v>
          </cell>
          <cell r="L63">
            <v>-2.5718400000001029E-3</v>
          </cell>
        </row>
        <row r="64">
          <cell r="D64" t="str">
            <v>t13</v>
          </cell>
          <cell r="E64">
            <v>3</v>
          </cell>
          <cell r="L64">
            <v>4.672319999999841E-3</v>
          </cell>
        </row>
        <row r="65">
          <cell r="D65" t="str">
            <v>t13</v>
          </cell>
          <cell r="E65">
            <v>6</v>
          </cell>
          <cell r="L65">
            <v>3.7730000000000041E-2</v>
          </cell>
        </row>
        <row r="66">
          <cell r="D66" t="str">
            <v>t13</v>
          </cell>
          <cell r="E66">
            <v>1</v>
          </cell>
          <cell r="L66">
            <v>4.7690720000000075E-2</v>
          </cell>
        </row>
        <row r="67">
          <cell r="D67" t="str">
            <v>t13</v>
          </cell>
          <cell r="E67">
            <v>7</v>
          </cell>
          <cell r="L67">
            <v>5.4672319999999885E-2</v>
          </cell>
        </row>
        <row r="68">
          <cell r="D68" t="str">
            <v>t13</v>
          </cell>
          <cell r="E68">
            <v>2</v>
          </cell>
          <cell r="L68">
            <v>5.8031839999999946E-2</v>
          </cell>
        </row>
        <row r="69">
          <cell r="D69" t="str">
            <v>t13</v>
          </cell>
          <cell r="E69">
            <v>2</v>
          </cell>
          <cell r="L69">
            <v>5.8031839999999946E-2</v>
          </cell>
        </row>
        <row r="70">
          <cell r="D70" t="str">
            <v>t13</v>
          </cell>
          <cell r="E70">
            <v>10</v>
          </cell>
          <cell r="L70">
            <v>6.863551999999995E-2</v>
          </cell>
        </row>
        <row r="71">
          <cell r="D71" t="str">
            <v>t13</v>
          </cell>
          <cell r="E71">
            <v>5</v>
          </cell>
          <cell r="L71">
            <v>7.3202400000000001E-2</v>
          </cell>
        </row>
        <row r="72">
          <cell r="D72" t="str">
            <v>t13</v>
          </cell>
          <cell r="E72">
            <v>9</v>
          </cell>
          <cell r="L72">
            <v>8.0748400000000053E-2</v>
          </cell>
        </row>
        <row r="73">
          <cell r="D73" t="str">
            <v>t13</v>
          </cell>
          <cell r="E73">
            <v>3</v>
          </cell>
          <cell r="L73">
            <v>8.648336000000012E-2</v>
          </cell>
        </row>
        <row r="74">
          <cell r="D74" t="str">
            <v>t13</v>
          </cell>
          <cell r="E74">
            <v>1</v>
          </cell>
          <cell r="L74">
            <v>8.8294400000000106E-2</v>
          </cell>
        </row>
        <row r="75">
          <cell r="D75" t="str">
            <v>t13</v>
          </cell>
          <cell r="E75">
            <v>5</v>
          </cell>
          <cell r="L75">
            <v>9.2598720000000023E-2</v>
          </cell>
        </row>
        <row r="76">
          <cell r="D76" t="str">
            <v>t13</v>
          </cell>
          <cell r="E76">
            <v>7</v>
          </cell>
          <cell r="L76">
            <v>9.497416000000003E-2</v>
          </cell>
        </row>
        <row r="77">
          <cell r="D77" t="str">
            <v>t13</v>
          </cell>
          <cell r="E77">
            <v>3</v>
          </cell>
          <cell r="L77">
            <v>9.618152000000002E-2</v>
          </cell>
        </row>
        <row r="78">
          <cell r="D78" t="str">
            <v>t13</v>
          </cell>
          <cell r="E78">
            <v>9</v>
          </cell>
          <cell r="L78">
            <v>0.10014472000000008</v>
          </cell>
        </row>
        <row r="79">
          <cell r="D79" t="str">
            <v>t13</v>
          </cell>
          <cell r="E79">
            <v>5</v>
          </cell>
          <cell r="L79">
            <v>0.10259872000000003</v>
          </cell>
        </row>
        <row r="80">
          <cell r="D80" t="str">
            <v>t13</v>
          </cell>
          <cell r="E80">
            <v>3</v>
          </cell>
          <cell r="L80">
            <v>0.10527599999999993</v>
          </cell>
        </row>
        <row r="81">
          <cell r="D81" t="str">
            <v>t13</v>
          </cell>
          <cell r="E81">
            <v>9</v>
          </cell>
          <cell r="L81">
            <v>0.11074840000000008</v>
          </cell>
        </row>
        <row r="82">
          <cell r="D82" t="str">
            <v>t13</v>
          </cell>
          <cell r="E82">
            <v>1</v>
          </cell>
          <cell r="L82">
            <v>0.1201054399999999</v>
          </cell>
        </row>
        <row r="83">
          <cell r="D83" t="str">
            <v>t13</v>
          </cell>
          <cell r="E83">
            <v>6</v>
          </cell>
          <cell r="L83">
            <v>0.12014472000000009</v>
          </cell>
        </row>
        <row r="84">
          <cell r="D84" t="str">
            <v>t13</v>
          </cell>
          <cell r="E84">
            <v>6</v>
          </cell>
          <cell r="L84">
            <v>0.12863552</v>
          </cell>
        </row>
        <row r="85">
          <cell r="D85" t="str">
            <v>t13</v>
          </cell>
          <cell r="E85">
            <v>8</v>
          </cell>
          <cell r="L85">
            <v>0.1307091199999999</v>
          </cell>
        </row>
        <row r="86">
          <cell r="D86" t="str">
            <v>t13</v>
          </cell>
          <cell r="E86">
            <v>1</v>
          </cell>
          <cell r="L86">
            <v>0.13708704000000016</v>
          </cell>
        </row>
        <row r="87">
          <cell r="D87" t="str">
            <v>t13</v>
          </cell>
          <cell r="E87">
            <v>4</v>
          </cell>
          <cell r="L87">
            <v>0.13950175999999992</v>
          </cell>
        </row>
        <row r="88">
          <cell r="D88" t="str">
            <v>t13</v>
          </cell>
          <cell r="E88">
            <v>2</v>
          </cell>
          <cell r="L88">
            <v>0.14773000000000014</v>
          </cell>
        </row>
        <row r="89">
          <cell r="D89" t="str">
            <v>t13</v>
          </cell>
          <cell r="E89">
            <v>10</v>
          </cell>
          <cell r="L89">
            <v>0.15984288000000002</v>
          </cell>
        </row>
        <row r="90">
          <cell r="D90" t="str">
            <v>t13</v>
          </cell>
          <cell r="E90">
            <v>10</v>
          </cell>
          <cell r="L90">
            <v>0.18984288000000005</v>
          </cell>
        </row>
        <row r="91">
          <cell r="D91" t="str">
            <v>t13</v>
          </cell>
          <cell r="E91">
            <v>8</v>
          </cell>
          <cell r="L91">
            <v>0.19919991999999986</v>
          </cell>
        </row>
        <row r="92">
          <cell r="D92" t="str">
            <v>t13</v>
          </cell>
          <cell r="E92">
            <v>6</v>
          </cell>
          <cell r="L92">
            <v>0.20863551999999985</v>
          </cell>
        </row>
        <row r="93">
          <cell r="D93" t="str">
            <v>t13</v>
          </cell>
          <cell r="E93">
            <v>4</v>
          </cell>
          <cell r="L93">
            <v>0.23889808000000023</v>
          </cell>
        </row>
        <row r="94">
          <cell r="D94" t="str">
            <v>t13</v>
          </cell>
          <cell r="E94">
            <v>8</v>
          </cell>
          <cell r="L94">
            <v>0.24070912</v>
          </cell>
        </row>
        <row r="95">
          <cell r="D95" t="str">
            <v>t13</v>
          </cell>
          <cell r="E95">
            <v>5</v>
          </cell>
          <cell r="L95">
            <v>0.24501343999999992</v>
          </cell>
        </row>
        <row r="96">
          <cell r="D96" t="str">
            <v>t13</v>
          </cell>
          <cell r="E96">
            <v>9</v>
          </cell>
          <cell r="L96">
            <v>0.28165391999999989</v>
          </cell>
        </row>
        <row r="97">
          <cell r="D97" t="str">
            <v>t13</v>
          </cell>
          <cell r="E97">
            <v>7</v>
          </cell>
          <cell r="L97">
            <v>0.29587968000000009</v>
          </cell>
        </row>
        <row r="98">
          <cell r="D98" t="str">
            <v>t13</v>
          </cell>
          <cell r="E98">
            <v>8</v>
          </cell>
          <cell r="L98">
            <v>0.30040727999999994</v>
          </cell>
        </row>
        <row r="99">
          <cell r="D99" t="str">
            <v>t13</v>
          </cell>
          <cell r="E99">
            <v>4</v>
          </cell>
          <cell r="L99">
            <v>0.37950175999999991</v>
          </cell>
        </row>
        <row r="100">
          <cell r="D100" t="str">
            <v>t13</v>
          </cell>
          <cell r="E100">
            <v>7</v>
          </cell>
          <cell r="L100">
            <v>0.4337667999999999</v>
          </cell>
        </row>
        <row r="101">
          <cell r="D101" t="str">
            <v>t13</v>
          </cell>
          <cell r="E101">
            <v>10</v>
          </cell>
          <cell r="L101">
            <v>0.54984287999999992</v>
          </cell>
        </row>
        <row r="102">
          <cell r="D102" t="str">
            <v>t13</v>
          </cell>
          <cell r="E102" t="str">
            <v>controle</v>
          </cell>
          <cell r="L102" t="str">
            <v>na</v>
          </cell>
        </row>
        <row r="103">
          <cell r="D103" t="str">
            <v>t13</v>
          </cell>
          <cell r="E103" t="str">
            <v>controle</v>
          </cell>
          <cell r="L103" t="str">
            <v>na</v>
          </cell>
        </row>
        <row r="104">
          <cell r="D104" t="str">
            <v>t13</v>
          </cell>
          <cell r="E104" t="str">
            <v>controle</v>
          </cell>
          <cell r="L104" t="str">
            <v>na</v>
          </cell>
        </row>
        <row r="105">
          <cell r="D105" t="str">
            <v>t13</v>
          </cell>
          <cell r="E105" t="str">
            <v>controle</v>
          </cell>
          <cell r="L105" t="str">
            <v>na</v>
          </cell>
        </row>
        <row r="106">
          <cell r="D106" t="str">
            <v>t13</v>
          </cell>
          <cell r="E106" t="str">
            <v>controle</v>
          </cell>
          <cell r="L106" t="str">
            <v>na</v>
          </cell>
        </row>
        <row r="107">
          <cell r="D107" t="str">
            <v>t13</v>
          </cell>
          <cell r="E107" t="str">
            <v>controle</v>
          </cell>
          <cell r="L107" t="str">
            <v>na</v>
          </cell>
        </row>
        <row r="108">
          <cell r="D108" t="str">
            <v>t13</v>
          </cell>
          <cell r="E108" t="str">
            <v>controle</v>
          </cell>
          <cell r="L108" t="str">
            <v>na</v>
          </cell>
        </row>
        <row r="109">
          <cell r="D109" t="str">
            <v>t13</v>
          </cell>
          <cell r="E109" t="str">
            <v>controle</v>
          </cell>
          <cell r="L109" t="str">
            <v>na</v>
          </cell>
        </row>
        <row r="110">
          <cell r="D110" t="str">
            <v>t13</v>
          </cell>
          <cell r="E110" t="str">
            <v>controle</v>
          </cell>
          <cell r="L110" t="str">
            <v>na</v>
          </cell>
        </row>
        <row r="111">
          <cell r="D111" t="str">
            <v>t13</v>
          </cell>
          <cell r="E111" t="str">
            <v>controle</v>
          </cell>
          <cell r="L111" t="str">
            <v>na</v>
          </cell>
        </row>
        <row r="112">
          <cell r="D112" t="str">
            <v>t13</v>
          </cell>
          <cell r="E112" t="str">
            <v>controle</v>
          </cell>
          <cell r="L112" t="str">
            <v>na</v>
          </cell>
        </row>
        <row r="113">
          <cell r="D113" t="str">
            <v>t13</v>
          </cell>
          <cell r="E113" t="str">
            <v>controle</v>
          </cell>
          <cell r="L113" t="str">
            <v>na</v>
          </cell>
        </row>
        <row r="114">
          <cell r="D114" t="str">
            <v>t13</v>
          </cell>
          <cell r="E114" t="str">
            <v>controle</v>
          </cell>
          <cell r="L114" t="str">
            <v>na</v>
          </cell>
        </row>
        <row r="115">
          <cell r="D115" t="str">
            <v>t13</v>
          </cell>
          <cell r="E115" t="str">
            <v>controle</v>
          </cell>
          <cell r="L115" t="str">
            <v>na</v>
          </cell>
        </row>
        <row r="116">
          <cell r="D116" t="str">
            <v>t13</v>
          </cell>
          <cell r="E116" t="str">
            <v>controle</v>
          </cell>
          <cell r="L116" t="str">
            <v>na</v>
          </cell>
        </row>
        <row r="117">
          <cell r="D117" t="str">
            <v>t13</v>
          </cell>
          <cell r="E117" t="str">
            <v>controle</v>
          </cell>
          <cell r="L117" t="str">
            <v>na</v>
          </cell>
        </row>
        <row r="118">
          <cell r="D118" t="str">
            <v>t13</v>
          </cell>
          <cell r="E118" t="str">
            <v>controle</v>
          </cell>
          <cell r="L118" t="str">
            <v>na</v>
          </cell>
        </row>
        <row r="119">
          <cell r="D119" t="str">
            <v>t13</v>
          </cell>
          <cell r="E119" t="str">
            <v>controle</v>
          </cell>
          <cell r="L119" t="str">
            <v>na</v>
          </cell>
        </row>
        <row r="120">
          <cell r="D120" t="str">
            <v>t13</v>
          </cell>
          <cell r="E120" t="str">
            <v>controle</v>
          </cell>
          <cell r="L120" t="str">
            <v>na</v>
          </cell>
        </row>
        <row r="121">
          <cell r="D121" t="str">
            <v>t13</v>
          </cell>
          <cell r="E121" t="str">
            <v>controle</v>
          </cell>
          <cell r="L121" t="str">
            <v>na</v>
          </cell>
        </row>
        <row r="122">
          <cell r="D122" t="str">
            <v>t28</v>
          </cell>
          <cell r="E122">
            <v>9</v>
          </cell>
          <cell r="L122">
            <v>-8.5789990000000094E-2</v>
          </cell>
        </row>
        <row r="123">
          <cell r="D123" t="str">
            <v>t28</v>
          </cell>
          <cell r="E123">
            <v>2</v>
          </cell>
          <cell r="L123">
            <v>-8.3051230000000142E-2</v>
          </cell>
        </row>
        <row r="124">
          <cell r="D124" t="str">
            <v>t28</v>
          </cell>
          <cell r="E124">
            <v>1</v>
          </cell>
          <cell r="L124">
            <v>-5.5561759999999794E-2</v>
          </cell>
        </row>
        <row r="125">
          <cell r="D125" t="str">
            <v>t28</v>
          </cell>
          <cell r="E125">
            <v>3</v>
          </cell>
          <cell r="L125">
            <v>-3.5333529999999946E-2</v>
          </cell>
        </row>
        <row r="126">
          <cell r="D126" t="str">
            <v>t28</v>
          </cell>
          <cell r="E126">
            <v>1</v>
          </cell>
          <cell r="L126">
            <v>-3.3507689999999979E-2</v>
          </cell>
        </row>
        <row r="127">
          <cell r="D127" t="str">
            <v>t28</v>
          </cell>
          <cell r="E127">
            <v>2</v>
          </cell>
          <cell r="L127">
            <v>-2.3735920000000021E-2</v>
          </cell>
        </row>
        <row r="128">
          <cell r="D128" t="str">
            <v>t28</v>
          </cell>
          <cell r="E128">
            <v>1</v>
          </cell>
          <cell r="L128">
            <v>-2.327946000000003E-2</v>
          </cell>
        </row>
        <row r="129">
          <cell r="D129" t="str">
            <v>t28</v>
          </cell>
          <cell r="E129">
            <v>8</v>
          </cell>
          <cell r="L129">
            <v>-1.4877070000000048E-2</v>
          </cell>
        </row>
        <row r="130">
          <cell r="D130" t="str">
            <v>t28</v>
          </cell>
          <cell r="E130">
            <v>9</v>
          </cell>
          <cell r="L130">
            <v>-1.4648839999999996E-2</v>
          </cell>
        </row>
        <row r="131">
          <cell r="D131" t="str">
            <v>t28</v>
          </cell>
          <cell r="E131">
            <v>6</v>
          </cell>
          <cell r="L131">
            <v>-1.2823000000000029E-2</v>
          </cell>
        </row>
        <row r="132">
          <cell r="D132" t="str">
            <v>t28</v>
          </cell>
          <cell r="E132">
            <v>2</v>
          </cell>
          <cell r="L132">
            <v>-6.2464500000001255E-3</v>
          </cell>
        </row>
        <row r="133">
          <cell r="D133" t="str">
            <v>t28</v>
          </cell>
          <cell r="E133">
            <v>5</v>
          </cell>
          <cell r="L133">
            <v>-4.1923800000001066E-3</v>
          </cell>
        </row>
        <row r="134">
          <cell r="D134" t="str">
            <v>t28</v>
          </cell>
          <cell r="E134">
            <v>3</v>
          </cell>
          <cell r="L134">
            <v>-3.2794600000000118E-3</v>
          </cell>
        </row>
        <row r="135">
          <cell r="D135" t="str">
            <v>t28</v>
          </cell>
          <cell r="E135">
            <v>6</v>
          </cell>
          <cell r="L135">
            <v>5.3511600000000215E-3</v>
          </cell>
        </row>
        <row r="136">
          <cell r="D136" t="str">
            <v>t28</v>
          </cell>
          <cell r="E136">
            <v>9</v>
          </cell>
          <cell r="L136">
            <v>1.6492310000000066E-2</v>
          </cell>
        </row>
        <row r="137">
          <cell r="D137" t="str">
            <v>t28</v>
          </cell>
          <cell r="E137">
            <v>6</v>
          </cell>
          <cell r="L137">
            <v>2.6264080000000023E-2</v>
          </cell>
        </row>
        <row r="138">
          <cell r="D138" t="str">
            <v>t28</v>
          </cell>
          <cell r="E138">
            <v>8</v>
          </cell>
          <cell r="L138">
            <v>2.6264080000000023E-2</v>
          </cell>
        </row>
        <row r="139">
          <cell r="D139" t="str">
            <v>t28</v>
          </cell>
          <cell r="E139">
            <v>2</v>
          </cell>
          <cell r="L139">
            <v>2.7177000000000007E-2</v>
          </cell>
        </row>
        <row r="140">
          <cell r="D140" t="str">
            <v>t28</v>
          </cell>
          <cell r="E140">
            <v>4</v>
          </cell>
          <cell r="L140">
            <v>3.4210009999999791E-2</v>
          </cell>
        </row>
        <row r="141">
          <cell r="D141" t="str">
            <v>t28</v>
          </cell>
          <cell r="E141">
            <v>10</v>
          </cell>
          <cell r="L141">
            <v>4.42100099999998E-2</v>
          </cell>
        </row>
        <row r="142">
          <cell r="D142" t="str">
            <v>t28</v>
          </cell>
          <cell r="E142">
            <v>10</v>
          </cell>
          <cell r="L142">
            <v>4.4438240000000073E-2</v>
          </cell>
        </row>
        <row r="143">
          <cell r="D143" t="str">
            <v>t28</v>
          </cell>
          <cell r="E143">
            <v>5</v>
          </cell>
          <cell r="L143">
            <v>4.5807619999999938E-2</v>
          </cell>
        </row>
        <row r="144">
          <cell r="D144" t="str">
            <v>t28</v>
          </cell>
          <cell r="E144">
            <v>8</v>
          </cell>
          <cell r="L144">
            <v>4.7176999999999913E-2</v>
          </cell>
        </row>
        <row r="145">
          <cell r="D145" t="str">
            <v>t28</v>
          </cell>
          <cell r="E145">
            <v>8</v>
          </cell>
          <cell r="L145">
            <v>6.3981779999999766E-2</v>
          </cell>
        </row>
        <row r="146">
          <cell r="D146" t="str">
            <v>t28</v>
          </cell>
          <cell r="E146">
            <v>4</v>
          </cell>
          <cell r="L146">
            <v>6.4438240000000091E-2</v>
          </cell>
        </row>
        <row r="147">
          <cell r="D147" t="str">
            <v>t28</v>
          </cell>
          <cell r="E147">
            <v>4</v>
          </cell>
          <cell r="L147">
            <v>7.5807619999999964E-2</v>
          </cell>
        </row>
        <row r="148">
          <cell r="D148" t="str">
            <v>t28</v>
          </cell>
          <cell r="E148">
            <v>7</v>
          </cell>
          <cell r="L148">
            <v>7.6492310000000008E-2</v>
          </cell>
        </row>
        <row r="149">
          <cell r="D149" t="str">
            <v>t28</v>
          </cell>
          <cell r="E149">
            <v>1</v>
          </cell>
          <cell r="L149">
            <v>8.489469999999999E-2</v>
          </cell>
        </row>
        <row r="150">
          <cell r="D150" t="str">
            <v>t28</v>
          </cell>
          <cell r="E150">
            <v>7</v>
          </cell>
          <cell r="L150">
            <v>8.5351160000000093E-2</v>
          </cell>
        </row>
        <row r="151">
          <cell r="D151" t="str">
            <v>t28</v>
          </cell>
          <cell r="E151">
            <v>3</v>
          </cell>
          <cell r="L151">
            <v>0.10443824000000013</v>
          </cell>
        </row>
        <row r="152">
          <cell r="D152" t="str">
            <v>t28</v>
          </cell>
          <cell r="E152">
            <v>5</v>
          </cell>
          <cell r="L152">
            <v>0.10489470000000001</v>
          </cell>
        </row>
        <row r="153">
          <cell r="D153" t="str">
            <v>t28</v>
          </cell>
          <cell r="E153">
            <v>5</v>
          </cell>
          <cell r="L153">
            <v>0.12375354999999977</v>
          </cell>
        </row>
        <row r="154">
          <cell r="D154" t="str">
            <v>t28</v>
          </cell>
          <cell r="E154">
            <v>6</v>
          </cell>
          <cell r="L154">
            <v>0.12649231000000005</v>
          </cell>
        </row>
        <row r="155">
          <cell r="D155" t="str">
            <v>t28</v>
          </cell>
          <cell r="E155">
            <v>7</v>
          </cell>
          <cell r="L155">
            <v>0.12649231000000005</v>
          </cell>
        </row>
        <row r="156">
          <cell r="D156" t="str">
            <v>t28</v>
          </cell>
          <cell r="E156">
            <v>10</v>
          </cell>
          <cell r="L156">
            <v>0.13626408000000001</v>
          </cell>
        </row>
        <row r="157">
          <cell r="D157" t="str">
            <v>t28</v>
          </cell>
          <cell r="E157">
            <v>9</v>
          </cell>
          <cell r="L157">
            <v>0.13717699999999999</v>
          </cell>
        </row>
        <row r="158">
          <cell r="D158" t="str">
            <v>t28</v>
          </cell>
          <cell r="E158">
            <v>3</v>
          </cell>
          <cell r="L158">
            <v>0.147177</v>
          </cell>
        </row>
        <row r="159">
          <cell r="D159" t="str">
            <v>t28</v>
          </cell>
          <cell r="E159">
            <v>10</v>
          </cell>
          <cell r="L159">
            <v>0.20398177999999978</v>
          </cell>
        </row>
        <row r="160">
          <cell r="D160" t="str">
            <v>t28</v>
          </cell>
          <cell r="E160">
            <v>4</v>
          </cell>
          <cell r="L160">
            <v>0.23557939000000006</v>
          </cell>
        </row>
        <row r="161">
          <cell r="D161" t="str">
            <v>t28</v>
          </cell>
          <cell r="E161">
            <v>7</v>
          </cell>
          <cell r="L161">
            <v>0.33557939000000014</v>
          </cell>
        </row>
        <row r="162">
          <cell r="D162" t="str">
            <v>t28</v>
          </cell>
          <cell r="E162" t="str">
            <v>controle</v>
          </cell>
          <cell r="L162" t="str">
            <v>na</v>
          </cell>
        </row>
        <row r="163">
          <cell r="D163" t="str">
            <v>t28</v>
          </cell>
          <cell r="E163" t="str">
            <v>controle</v>
          </cell>
          <cell r="L163" t="str">
            <v>na</v>
          </cell>
        </row>
        <row r="164">
          <cell r="D164" t="str">
            <v>t28</v>
          </cell>
          <cell r="E164" t="str">
            <v>controle</v>
          </cell>
          <cell r="L164" t="str">
            <v>na</v>
          </cell>
        </row>
        <row r="165">
          <cell r="D165" t="str">
            <v>t28</v>
          </cell>
          <cell r="E165" t="str">
            <v>controle</v>
          </cell>
          <cell r="L165" t="str">
            <v>na</v>
          </cell>
        </row>
        <row r="166">
          <cell r="D166" t="str">
            <v>t28</v>
          </cell>
          <cell r="E166" t="str">
            <v>controle</v>
          </cell>
          <cell r="L166" t="str">
            <v>na</v>
          </cell>
        </row>
        <row r="167">
          <cell r="D167" t="str">
            <v>t28</v>
          </cell>
          <cell r="E167" t="str">
            <v>controle</v>
          </cell>
          <cell r="L167" t="str">
            <v>na</v>
          </cell>
        </row>
        <row r="168">
          <cell r="D168" t="str">
            <v>t28</v>
          </cell>
          <cell r="E168" t="str">
            <v>controle</v>
          </cell>
          <cell r="L168" t="str">
            <v>na</v>
          </cell>
        </row>
        <row r="169">
          <cell r="D169" t="str">
            <v>t28</v>
          </cell>
          <cell r="E169" t="str">
            <v>controle</v>
          </cell>
          <cell r="L169" t="str">
            <v>na</v>
          </cell>
        </row>
        <row r="170">
          <cell r="D170" t="str">
            <v>t28</v>
          </cell>
          <cell r="E170" t="str">
            <v>controle</v>
          </cell>
          <cell r="L170" t="str">
            <v>na</v>
          </cell>
        </row>
        <row r="171">
          <cell r="D171" t="str">
            <v>t28</v>
          </cell>
          <cell r="E171" t="str">
            <v>controle</v>
          </cell>
          <cell r="L171" t="str">
            <v>na</v>
          </cell>
        </row>
        <row r="172">
          <cell r="D172" t="str">
            <v>t28</v>
          </cell>
          <cell r="E172" t="str">
            <v>controle</v>
          </cell>
          <cell r="L172" t="str">
            <v>na</v>
          </cell>
        </row>
        <row r="173">
          <cell r="D173" t="str">
            <v>t28</v>
          </cell>
          <cell r="E173" t="str">
            <v>controle</v>
          </cell>
          <cell r="L173" t="str">
            <v>na</v>
          </cell>
        </row>
        <row r="174">
          <cell r="D174" t="str">
            <v>t28</v>
          </cell>
          <cell r="E174" t="str">
            <v>controle</v>
          </cell>
          <cell r="L174" t="str">
            <v>na</v>
          </cell>
        </row>
        <row r="175">
          <cell r="D175" t="str">
            <v>t28</v>
          </cell>
          <cell r="E175" t="str">
            <v>controle</v>
          </cell>
          <cell r="L175" t="str">
            <v>na</v>
          </cell>
        </row>
        <row r="176">
          <cell r="D176" t="str">
            <v>t28</v>
          </cell>
          <cell r="E176" t="str">
            <v>controle</v>
          </cell>
          <cell r="L176" t="str">
            <v>na</v>
          </cell>
        </row>
        <row r="177">
          <cell r="D177" t="str">
            <v>t28</v>
          </cell>
          <cell r="E177" t="str">
            <v>controle</v>
          </cell>
          <cell r="L177" t="str">
            <v>na</v>
          </cell>
        </row>
        <row r="178">
          <cell r="D178" t="str">
            <v>t28</v>
          </cell>
          <cell r="E178" t="str">
            <v>controle</v>
          </cell>
          <cell r="L178" t="str">
            <v>na</v>
          </cell>
        </row>
        <row r="179">
          <cell r="D179" t="str">
            <v>t28</v>
          </cell>
          <cell r="E179" t="str">
            <v>controle</v>
          </cell>
          <cell r="L179" t="str">
            <v>na</v>
          </cell>
        </row>
        <row r="180">
          <cell r="D180" t="str">
            <v>t28</v>
          </cell>
          <cell r="E180" t="str">
            <v>controle</v>
          </cell>
          <cell r="L180" t="str">
            <v>na</v>
          </cell>
        </row>
        <row r="181">
          <cell r="D181" t="str">
            <v>t28</v>
          </cell>
          <cell r="E181" t="str">
            <v>controle</v>
          </cell>
          <cell r="L181" t="str">
            <v>na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EC36-ED8C-4FF1-9D13-A4D0FEE52D36}">
  <dimension ref="A1:J65"/>
  <sheetViews>
    <sheetView workbookViewId="0">
      <selection activeCell="P1" sqref="P1:R11"/>
    </sheetView>
  </sheetViews>
  <sheetFormatPr defaultRowHeight="15" x14ac:dyDescent="0.25"/>
  <cols>
    <col min="2" max="2" width="10.7109375" customWidth="1"/>
    <col min="3" max="3" width="8.7109375" bestFit="1" customWidth="1"/>
    <col min="5" max="5" width="9.5703125" bestFit="1" customWidth="1"/>
    <col min="9" max="9" width="11.7109375" bestFit="1" customWidth="1"/>
    <col min="10" max="10" width="14.140625" bestFit="1" customWidth="1"/>
    <col min="17" max="17" width="11" bestFit="1" customWidth="1"/>
    <col min="18" max="18" width="15.42578125" bestFit="1" customWidth="1"/>
  </cols>
  <sheetData>
    <row r="1" spans="1:10" x14ac:dyDescent="0.25">
      <c r="B1" t="s">
        <v>0</v>
      </c>
      <c r="C1" t="s">
        <v>11</v>
      </c>
      <c r="D1" t="s">
        <v>1</v>
      </c>
      <c r="E1" t="s">
        <v>18</v>
      </c>
      <c r="F1" t="s">
        <v>2</v>
      </c>
      <c r="G1" t="s">
        <v>3</v>
      </c>
      <c r="H1" t="s">
        <v>4</v>
      </c>
      <c r="I1" t="s">
        <v>16</v>
      </c>
      <c r="J1" t="s">
        <v>17</v>
      </c>
    </row>
    <row r="2" spans="1:10" x14ac:dyDescent="0.25">
      <c r="A2" t="s">
        <v>59</v>
      </c>
      <c r="B2" s="1">
        <v>44627</v>
      </c>
      <c r="C2" s="1" t="s">
        <v>12</v>
      </c>
      <c r="D2">
        <v>1</v>
      </c>
      <c r="E2">
        <v>100</v>
      </c>
      <c r="F2">
        <v>652</v>
      </c>
      <c r="G2">
        <v>691</v>
      </c>
      <c r="H2">
        <v>708</v>
      </c>
      <c r="I2" s="2">
        <f>AVERAGE(F2:H2)</f>
        <v>683.66666666666663</v>
      </c>
      <c r="J2">
        <v>13.93</v>
      </c>
    </row>
    <row r="3" spans="1:10" x14ac:dyDescent="0.25">
      <c r="A3" t="s">
        <v>59</v>
      </c>
      <c r="B3" s="1">
        <v>44627</v>
      </c>
      <c r="C3" s="1" t="s">
        <v>12</v>
      </c>
      <c r="D3">
        <v>2</v>
      </c>
      <c r="E3">
        <v>100</v>
      </c>
      <c r="F3">
        <v>760</v>
      </c>
      <c r="G3">
        <v>761</v>
      </c>
      <c r="H3">
        <v>724</v>
      </c>
      <c r="I3" s="2">
        <f t="shared" ref="I3:I65" si="0">AVERAGE(F3:H3)</f>
        <v>748.33333333333337</v>
      </c>
      <c r="J3">
        <v>11.65</v>
      </c>
    </row>
    <row r="4" spans="1:10" x14ac:dyDescent="0.25">
      <c r="A4" t="s">
        <v>59</v>
      </c>
      <c r="B4" s="1">
        <v>44627</v>
      </c>
      <c r="C4" s="1" t="s">
        <v>12</v>
      </c>
      <c r="D4">
        <v>3</v>
      </c>
      <c r="E4">
        <v>100</v>
      </c>
      <c r="F4">
        <v>746</v>
      </c>
      <c r="G4">
        <v>736</v>
      </c>
      <c r="H4">
        <v>744</v>
      </c>
      <c r="I4" s="2">
        <f t="shared" si="0"/>
        <v>742</v>
      </c>
      <c r="J4">
        <v>25.9</v>
      </c>
    </row>
    <row r="5" spans="1:10" x14ac:dyDescent="0.25">
      <c r="A5" t="s">
        <v>59</v>
      </c>
      <c r="B5" s="1">
        <v>44627</v>
      </c>
      <c r="C5" s="1" t="s">
        <v>12</v>
      </c>
      <c r="D5">
        <v>4</v>
      </c>
      <c r="E5">
        <v>100</v>
      </c>
      <c r="F5">
        <v>765</v>
      </c>
      <c r="G5">
        <v>725</v>
      </c>
      <c r="H5">
        <v>738</v>
      </c>
      <c r="I5" s="2">
        <f t="shared" si="0"/>
        <v>742.66666666666663</v>
      </c>
      <c r="J5">
        <v>18.13</v>
      </c>
    </row>
    <row r="6" spans="1:10" x14ac:dyDescent="0.25">
      <c r="A6" t="s">
        <v>59</v>
      </c>
      <c r="B6" s="1">
        <v>44627</v>
      </c>
      <c r="C6" s="1" t="s">
        <v>12</v>
      </c>
      <c r="D6">
        <v>5</v>
      </c>
      <c r="E6">
        <v>300</v>
      </c>
      <c r="F6">
        <v>742</v>
      </c>
      <c r="G6">
        <v>797</v>
      </c>
      <c r="H6">
        <v>752</v>
      </c>
      <c r="I6" s="2">
        <f t="shared" si="0"/>
        <v>763.66666666666663</v>
      </c>
      <c r="J6">
        <v>12.17</v>
      </c>
    </row>
    <row r="7" spans="1:10" x14ac:dyDescent="0.25">
      <c r="A7" t="s">
        <v>59</v>
      </c>
      <c r="B7" s="1">
        <v>44627</v>
      </c>
      <c r="C7" s="1" t="s">
        <v>12</v>
      </c>
      <c r="D7">
        <v>6</v>
      </c>
      <c r="E7">
        <v>300</v>
      </c>
      <c r="F7">
        <v>802</v>
      </c>
      <c r="G7">
        <v>709</v>
      </c>
      <c r="H7">
        <v>716</v>
      </c>
      <c r="I7" s="2">
        <f t="shared" si="0"/>
        <v>742.33333333333337</v>
      </c>
      <c r="J7">
        <v>21.26</v>
      </c>
    </row>
    <row r="8" spans="1:10" x14ac:dyDescent="0.25">
      <c r="A8" t="s">
        <v>59</v>
      </c>
      <c r="B8" s="1">
        <v>44627</v>
      </c>
      <c r="C8" s="1" t="s">
        <v>12</v>
      </c>
      <c r="D8">
        <v>7</v>
      </c>
      <c r="E8">
        <v>300</v>
      </c>
      <c r="F8">
        <v>745</v>
      </c>
      <c r="G8">
        <v>782</v>
      </c>
      <c r="H8">
        <v>725</v>
      </c>
      <c r="I8" s="2">
        <f t="shared" si="0"/>
        <v>750.66666666666663</v>
      </c>
      <c r="J8">
        <v>20.079999999999998</v>
      </c>
    </row>
    <row r="9" spans="1:10" x14ac:dyDescent="0.25">
      <c r="A9" t="s">
        <v>59</v>
      </c>
      <c r="B9" s="1">
        <v>44627</v>
      </c>
      <c r="C9" s="1" t="s">
        <v>12</v>
      </c>
      <c r="D9">
        <v>8</v>
      </c>
      <c r="E9">
        <v>300</v>
      </c>
      <c r="F9">
        <v>672</v>
      </c>
      <c r="G9">
        <v>703</v>
      </c>
      <c r="H9">
        <v>695</v>
      </c>
      <c r="I9" s="2">
        <f t="shared" si="0"/>
        <v>690</v>
      </c>
      <c r="J9">
        <v>14.52</v>
      </c>
    </row>
    <row r="10" spans="1:10" x14ac:dyDescent="0.25">
      <c r="A10" t="s">
        <v>59</v>
      </c>
      <c r="B10" s="1">
        <v>44627</v>
      </c>
      <c r="C10" s="1" t="s">
        <v>12</v>
      </c>
      <c r="D10">
        <v>9</v>
      </c>
      <c r="E10">
        <v>900</v>
      </c>
      <c r="F10">
        <v>660</v>
      </c>
      <c r="G10">
        <v>740</v>
      </c>
      <c r="H10">
        <v>744</v>
      </c>
      <c r="I10" s="2">
        <f t="shared" si="0"/>
        <v>714.66666666666663</v>
      </c>
      <c r="J10">
        <v>18.87</v>
      </c>
    </row>
    <row r="11" spans="1:10" x14ac:dyDescent="0.25">
      <c r="A11" t="s">
        <v>59</v>
      </c>
      <c r="B11" s="1">
        <v>44627</v>
      </c>
      <c r="C11" s="1" t="s">
        <v>12</v>
      </c>
      <c r="D11">
        <v>10</v>
      </c>
      <c r="E11">
        <v>900</v>
      </c>
      <c r="F11">
        <v>727</v>
      </c>
      <c r="G11">
        <v>717</v>
      </c>
      <c r="H11">
        <v>687</v>
      </c>
      <c r="I11" s="2">
        <f t="shared" si="0"/>
        <v>710.33333333333337</v>
      </c>
      <c r="J11">
        <v>18.04</v>
      </c>
    </row>
    <row r="12" spans="1:10" x14ac:dyDescent="0.25">
      <c r="A12" t="s">
        <v>59</v>
      </c>
      <c r="B12" s="1">
        <v>44627</v>
      </c>
      <c r="C12" s="1" t="s">
        <v>12</v>
      </c>
      <c r="D12">
        <v>11</v>
      </c>
      <c r="E12">
        <v>900</v>
      </c>
      <c r="F12">
        <v>667</v>
      </c>
      <c r="G12">
        <v>717</v>
      </c>
      <c r="H12">
        <v>738</v>
      </c>
      <c r="I12" s="2">
        <f t="shared" si="0"/>
        <v>707.33333333333337</v>
      </c>
      <c r="J12">
        <v>23.88</v>
      </c>
    </row>
    <row r="13" spans="1:10" x14ac:dyDescent="0.25">
      <c r="A13" t="s">
        <v>59</v>
      </c>
      <c r="B13" s="1">
        <v>44627</v>
      </c>
      <c r="C13" s="1" t="s">
        <v>12</v>
      </c>
      <c r="D13">
        <v>12</v>
      </c>
      <c r="E13">
        <v>900</v>
      </c>
      <c r="F13">
        <v>705</v>
      </c>
      <c r="G13">
        <v>754</v>
      </c>
      <c r="H13">
        <v>751</v>
      </c>
      <c r="I13" s="2">
        <f t="shared" si="0"/>
        <v>736.66666666666663</v>
      </c>
      <c r="J13">
        <v>19.309999999999999</v>
      </c>
    </row>
    <row r="14" spans="1:10" x14ac:dyDescent="0.25">
      <c r="A14" t="s">
        <v>59</v>
      </c>
      <c r="B14" s="1">
        <v>44627</v>
      </c>
      <c r="C14" s="1" t="s">
        <v>12</v>
      </c>
      <c r="D14">
        <v>13</v>
      </c>
      <c r="E14" t="s">
        <v>19</v>
      </c>
      <c r="F14">
        <v>696</v>
      </c>
      <c r="G14">
        <v>688</v>
      </c>
      <c r="H14">
        <v>719</v>
      </c>
      <c r="I14" s="2">
        <f t="shared" si="0"/>
        <v>701</v>
      </c>
      <c r="J14">
        <v>15.71</v>
      </c>
    </row>
    <row r="15" spans="1:10" x14ac:dyDescent="0.25">
      <c r="A15" t="s">
        <v>59</v>
      </c>
      <c r="B15" s="1">
        <v>44627</v>
      </c>
      <c r="C15" s="1" t="s">
        <v>12</v>
      </c>
      <c r="D15">
        <v>14</v>
      </c>
      <c r="E15" t="s">
        <v>19</v>
      </c>
      <c r="F15">
        <v>716</v>
      </c>
      <c r="G15">
        <v>722</v>
      </c>
      <c r="H15">
        <v>733</v>
      </c>
      <c r="I15" s="2">
        <f t="shared" si="0"/>
        <v>723.66666666666663</v>
      </c>
      <c r="J15">
        <v>25.69</v>
      </c>
    </row>
    <row r="16" spans="1:10" x14ac:dyDescent="0.25">
      <c r="A16" t="s">
        <v>59</v>
      </c>
      <c r="B16" s="1">
        <v>44627</v>
      </c>
      <c r="C16" s="1" t="s">
        <v>12</v>
      </c>
      <c r="D16">
        <v>15</v>
      </c>
      <c r="E16" t="s">
        <v>19</v>
      </c>
      <c r="F16">
        <v>725</v>
      </c>
      <c r="G16">
        <v>678</v>
      </c>
      <c r="H16">
        <v>843</v>
      </c>
      <c r="I16" s="2">
        <f t="shared" si="0"/>
        <v>748.66666666666663</v>
      </c>
      <c r="J16">
        <v>12.53</v>
      </c>
    </row>
    <row r="17" spans="1:10" x14ac:dyDescent="0.25">
      <c r="A17" t="s">
        <v>59</v>
      </c>
      <c r="B17" s="1">
        <v>44627</v>
      </c>
      <c r="C17" s="1" t="s">
        <v>12</v>
      </c>
      <c r="D17">
        <v>16</v>
      </c>
      <c r="E17" t="s">
        <v>19</v>
      </c>
      <c r="F17">
        <v>700</v>
      </c>
      <c r="G17">
        <v>747</v>
      </c>
      <c r="H17">
        <v>713</v>
      </c>
      <c r="I17" s="2">
        <f t="shared" si="0"/>
        <v>720</v>
      </c>
      <c r="J17">
        <v>16.43</v>
      </c>
    </row>
    <row r="18" spans="1:10" x14ac:dyDescent="0.25">
      <c r="A18" t="s">
        <v>60</v>
      </c>
      <c r="B18" s="1">
        <v>44639</v>
      </c>
      <c r="C18" s="1" t="s">
        <v>13</v>
      </c>
      <c r="D18">
        <v>1</v>
      </c>
      <c r="E18">
        <v>100</v>
      </c>
      <c r="F18">
        <v>738</v>
      </c>
      <c r="G18">
        <v>729</v>
      </c>
      <c r="H18">
        <v>731</v>
      </c>
      <c r="I18" s="2">
        <f t="shared" si="0"/>
        <v>732.66666666666663</v>
      </c>
      <c r="J18">
        <v>15.53</v>
      </c>
    </row>
    <row r="19" spans="1:10" x14ac:dyDescent="0.25">
      <c r="A19" t="s">
        <v>60</v>
      </c>
      <c r="B19" s="1">
        <v>44639</v>
      </c>
      <c r="C19" s="1" t="s">
        <v>13</v>
      </c>
      <c r="D19">
        <v>2</v>
      </c>
      <c r="E19">
        <v>100</v>
      </c>
      <c r="F19">
        <v>686</v>
      </c>
      <c r="G19">
        <v>623</v>
      </c>
      <c r="H19">
        <v>665</v>
      </c>
      <c r="I19" s="2">
        <f t="shared" si="0"/>
        <v>658</v>
      </c>
      <c r="J19">
        <v>10.33</v>
      </c>
    </row>
    <row r="20" spans="1:10" x14ac:dyDescent="0.25">
      <c r="A20" t="s">
        <v>60</v>
      </c>
      <c r="B20" s="1">
        <v>44639</v>
      </c>
      <c r="C20" s="1" t="s">
        <v>13</v>
      </c>
      <c r="D20">
        <v>3</v>
      </c>
      <c r="E20">
        <v>100</v>
      </c>
      <c r="F20">
        <v>787</v>
      </c>
      <c r="G20">
        <v>724</v>
      </c>
      <c r="H20">
        <v>732</v>
      </c>
      <c r="I20" s="2">
        <f t="shared" si="0"/>
        <v>747.66666666666663</v>
      </c>
      <c r="J20">
        <v>22.45</v>
      </c>
    </row>
    <row r="21" spans="1:10" x14ac:dyDescent="0.25">
      <c r="A21" t="s">
        <v>60</v>
      </c>
      <c r="B21" s="1">
        <v>44639</v>
      </c>
      <c r="C21" s="1" t="s">
        <v>13</v>
      </c>
      <c r="D21">
        <v>4</v>
      </c>
      <c r="E21">
        <v>100</v>
      </c>
      <c r="F21">
        <v>781</v>
      </c>
      <c r="G21">
        <v>652</v>
      </c>
      <c r="H21">
        <v>613</v>
      </c>
      <c r="I21" s="2">
        <f t="shared" si="0"/>
        <v>682</v>
      </c>
      <c r="J21">
        <v>15.51</v>
      </c>
    </row>
    <row r="22" spans="1:10" x14ac:dyDescent="0.25">
      <c r="A22" t="s">
        <v>60</v>
      </c>
      <c r="B22" s="1">
        <v>44639</v>
      </c>
      <c r="C22" s="1" t="s">
        <v>13</v>
      </c>
      <c r="D22">
        <v>5</v>
      </c>
      <c r="E22">
        <v>300</v>
      </c>
      <c r="F22">
        <v>884</v>
      </c>
      <c r="G22">
        <v>647</v>
      </c>
      <c r="H22">
        <v>658</v>
      </c>
      <c r="I22" s="2">
        <f t="shared" si="0"/>
        <v>729.66666666666663</v>
      </c>
      <c r="J22">
        <f>20.36-6.02</f>
        <v>14.34</v>
      </c>
    </row>
    <row r="23" spans="1:10" x14ac:dyDescent="0.25">
      <c r="A23" t="s">
        <v>60</v>
      </c>
      <c r="B23" s="1">
        <v>44639</v>
      </c>
      <c r="C23" s="1" t="s">
        <v>13</v>
      </c>
      <c r="D23">
        <v>6</v>
      </c>
      <c r="E23">
        <v>300</v>
      </c>
      <c r="F23">
        <v>713</v>
      </c>
      <c r="G23">
        <v>698</v>
      </c>
      <c r="H23">
        <v>745</v>
      </c>
      <c r="I23" s="2">
        <f t="shared" si="0"/>
        <v>718.66666666666663</v>
      </c>
      <c r="J23">
        <f>20.39-6.1</f>
        <v>14.290000000000001</v>
      </c>
    </row>
    <row r="24" spans="1:10" x14ac:dyDescent="0.25">
      <c r="A24" t="s">
        <v>60</v>
      </c>
      <c r="B24" s="1">
        <v>44639</v>
      </c>
      <c r="C24" s="1" t="s">
        <v>13</v>
      </c>
      <c r="D24">
        <v>7</v>
      </c>
      <c r="E24">
        <v>300</v>
      </c>
      <c r="F24">
        <v>780</v>
      </c>
      <c r="G24">
        <v>741</v>
      </c>
      <c r="H24">
        <v>737</v>
      </c>
      <c r="I24" s="2">
        <f t="shared" si="0"/>
        <v>752.66666666666663</v>
      </c>
      <c r="J24">
        <f>19.2-6.18</f>
        <v>13.02</v>
      </c>
    </row>
    <row r="25" spans="1:10" x14ac:dyDescent="0.25">
      <c r="A25" t="s">
        <v>60</v>
      </c>
      <c r="B25" s="1">
        <v>44639</v>
      </c>
      <c r="C25" s="1" t="s">
        <v>13</v>
      </c>
      <c r="D25">
        <v>8</v>
      </c>
      <c r="E25">
        <v>300</v>
      </c>
      <c r="F25">
        <v>687</v>
      </c>
      <c r="G25">
        <v>764</v>
      </c>
      <c r="H25">
        <v>776</v>
      </c>
      <c r="I25" s="2">
        <f t="shared" si="0"/>
        <v>742.33333333333337</v>
      </c>
      <c r="J25">
        <f>20.56-6.21</f>
        <v>14.349999999999998</v>
      </c>
    </row>
    <row r="26" spans="1:10" x14ac:dyDescent="0.25">
      <c r="A26" t="s">
        <v>60</v>
      </c>
      <c r="B26" s="1">
        <v>44639</v>
      </c>
      <c r="C26" s="1" t="s">
        <v>13</v>
      </c>
      <c r="D26">
        <v>9</v>
      </c>
      <c r="E26">
        <v>900</v>
      </c>
      <c r="F26">
        <v>612</v>
      </c>
      <c r="G26">
        <v>708</v>
      </c>
      <c r="H26">
        <v>705</v>
      </c>
      <c r="I26" s="2">
        <f t="shared" si="0"/>
        <v>675</v>
      </c>
      <c r="J26">
        <f>26.27-6.05</f>
        <v>20.22</v>
      </c>
    </row>
    <row r="27" spans="1:10" x14ac:dyDescent="0.25">
      <c r="A27" t="s">
        <v>60</v>
      </c>
      <c r="B27" s="1">
        <v>44639</v>
      </c>
      <c r="C27" s="1" t="s">
        <v>13</v>
      </c>
      <c r="D27">
        <v>10</v>
      </c>
      <c r="E27">
        <v>900</v>
      </c>
      <c r="F27">
        <v>736</v>
      </c>
      <c r="G27">
        <v>676</v>
      </c>
      <c r="H27">
        <v>729</v>
      </c>
      <c r="I27" s="2">
        <f t="shared" si="0"/>
        <v>713.66666666666663</v>
      </c>
      <c r="J27">
        <f>19.7-6.11</f>
        <v>13.59</v>
      </c>
    </row>
    <row r="28" spans="1:10" x14ac:dyDescent="0.25">
      <c r="A28" t="s">
        <v>60</v>
      </c>
      <c r="B28" s="1">
        <v>44639</v>
      </c>
      <c r="C28" s="1" t="s">
        <v>13</v>
      </c>
      <c r="D28">
        <v>11</v>
      </c>
      <c r="E28">
        <v>900</v>
      </c>
      <c r="F28">
        <v>873</v>
      </c>
      <c r="G28">
        <v>784</v>
      </c>
      <c r="H28">
        <v>726</v>
      </c>
      <c r="I28" s="2">
        <f t="shared" si="0"/>
        <v>794.33333333333337</v>
      </c>
      <c r="J28">
        <f>20.08-6.17</f>
        <v>13.909999999999998</v>
      </c>
    </row>
    <row r="29" spans="1:10" x14ac:dyDescent="0.25">
      <c r="A29" t="s">
        <v>60</v>
      </c>
      <c r="B29" s="1">
        <v>44639</v>
      </c>
      <c r="C29" s="1" t="s">
        <v>13</v>
      </c>
      <c r="D29">
        <v>12</v>
      </c>
      <c r="E29">
        <v>900</v>
      </c>
      <c r="F29">
        <v>785</v>
      </c>
      <c r="G29">
        <v>751</v>
      </c>
      <c r="H29">
        <v>754</v>
      </c>
      <c r="I29" s="2">
        <f t="shared" si="0"/>
        <v>763.33333333333337</v>
      </c>
      <c r="J29">
        <f>26.29-6.25</f>
        <v>20.04</v>
      </c>
    </row>
    <row r="30" spans="1:10" x14ac:dyDescent="0.25">
      <c r="A30" t="s">
        <v>60</v>
      </c>
      <c r="B30" s="1">
        <v>44639</v>
      </c>
      <c r="C30" s="1" t="s">
        <v>13</v>
      </c>
      <c r="D30">
        <v>13</v>
      </c>
      <c r="E30" t="s">
        <v>19</v>
      </c>
      <c r="F30">
        <v>567</v>
      </c>
      <c r="G30">
        <v>516</v>
      </c>
      <c r="H30">
        <v>596</v>
      </c>
      <c r="I30" s="2">
        <f t="shared" si="0"/>
        <v>559.66666666666663</v>
      </c>
      <c r="J30">
        <v>12.46</v>
      </c>
    </row>
    <row r="31" spans="1:10" x14ac:dyDescent="0.25">
      <c r="A31" t="s">
        <v>60</v>
      </c>
      <c r="B31" s="1">
        <v>44639</v>
      </c>
      <c r="C31" s="1" t="s">
        <v>13</v>
      </c>
      <c r="D31">
        <v>14</v>
      </c>
      <c r="E31" t="s">
        <v>19</v>
      </c>
      <c r="F31">
        <v>741</v>
      </c>
      <c r="G31">
        <v>685</v>
      </c>
      <c r="H31">
        <v>622</v>
      </c>
      <c r="I31" s="2">
        <f t="shared" si="0"/>
        <v>682.66666666666663</v>
      </c>
      <c r="J31">
        <v>29.01</v>
      </c>
    </row>
    <row r="32" spans="1:10" x14ac:dyDescent="0.25">
      <c r="A32" t="s">
        <v>60</v>
      </c>
      <c r="B32" s="1">
        <v>44639</v>
      </c>
      <c r="C32" s="1" t="s">
        <v>13</v>
      </c>
      <c r="D32">
        <v>15</v>
      </c>
      <c r="E32" t="s">
        <v>19</v>
      </c>
      <c r="F32">
        <v>789</v>
      </c>
      <c r="G32">
        <v>729</v>
      </c>
      <c r="H32">
        <v>782</v>
      </c>
      <c r="I32" s="2">
        <f t="shared" si="0"/>
        <v>766.66666666666663</v>
      </c>
      <c r="J32">
        <v>12.97</v>
      </c>
    </row>
    <row r="33" spans="1:10" x14ac:dyDescent="0.25">
      <c r="A33" t="s">
        <v>60</v>
      </c>
      <c r="B33" s="1">
        <v>44639</v>
      </c>
      <c r="C33" s="1" t="s">
        <v>13</v>
      </c>
      <c r="D33">
        <v>16</v>
      </c>
      <c r="E33" t="s">
        <v>19</v>
      </c>
      <c r="F33">
        <v>732</v>
      </c>
      <c r="G33">
        <v>571</v>
      </c>
      <c r="H33">
        <v>636</v>
      </c>
      <c r="I33" s="2">
        <f t="shared" si="0"/>
        <v>646.33333333333337</v>
      </c>
      <c r="J33">
        <v>15.71</v>
      </c>
    </row>
    <row r="34" spans="1:10" x14ac:dyDescent="0.25">
      <c r="A34" t="s">
        <v>58</v>
      </c>
      <c r="B34" s="1">
        <v>44645</v>
      </c>
      <c r="C34" s="1" t="s">
        <v>14</v>
      </c>
      <c r="D34">
        <v>1</v>
      </c>
      <c r="E34">
        <v>100</v>
      </c>
      <c r="F34">
        <v>769</v>
      </c>
      <c r="G34">
        <v>763</v>
      </c>
      <c r="H34">
        <v>771</v>
      </c>
      <c r="I34" s="2">
        <f t="shared" si="0"/>
        <v>767.66666666666663</v>
      </c>
      <c r="J34">
        <v>12.54</v>
      </c>
    </row>
    <row r="35" spans="1:10" x14ac:dyDescent="0.25">
      <c r="A35" t="s">
        <v>58</v>
      </c>
      <c r="B35" s="1">
        <v>44645</v>
      </c>
      <c r="C35" s="1" t="s">
        <v>14</v>
      </c>
      <c r="D35">
        <v>2</v>
      </c>
      <c r="E35">
        <v>100</v>
      </c>
      <c r="F35">
        <v>725</v>
      </c>
      <c r="G35">
        <v>757</v>
      </c>
      <c r="H35">
        <v>753</v>
      </c>
      <c r="I35" s="2">
        <f t="shared" si="0"/>
        <v>745</v>
      </c>
      <c r="J35">
        <v>10.09</v>
      </c>
    </row>
    <row r="36" spans="1:10" x14ac:dyDescent="0.25">
      <c r="A36" t="s">
        <v>58</v>
      </c>
      <c r="B36" s="1">
        <v>44645</v>
      </c>
      <c r="C36" s="1" t="s">
        <v>14</v>
      </c>
      <c r="D36">
        <v>3</v>
      </c>
      <c r="E36">
        <v>100</v>
      </c>
      <c r="F36">
        <v>761</v>
      </c>
      <c r="G36">
        <v>734</v>
      </c>
      <c r="H36">
        <v>748</v>
      </c>
      <c r="I36" s="2">
        <f t="shared" si="0"/>
        <v>747.66666666666663</v>
      </c>
      <c r="J36">
        <v>14.4</v>
      </c>
    </row>
    <row r="37" spans="1:10" x14ac:dyDescent="0.25">
      <c r="A37" t="s">
        <v>58</v>
      </c>
      <c r="B37" s="1">
        <v>44645</v>
      </c>
      <c r="C37" s="1" t="s">
        <v>14</v>
      </c>
      <c r="D37">
        <v>4</v>
      </c>
      <c r="E37">
        <v>100</v>
      </c>
      <c r="F37">
        <v>730</v>
      </c>
      <c r="G37">
        <v>708</v>
      </c>
      <c r="H37">
        <v>755</v>
      </c>
      <c r="I37" s="2">
        <f t="shared" si="0"/>
        <v>731</v>
      </c>
      <c r="J37">
        <v>13.94</v>
      </c>
    </row>
    <row r="38" spans="1:10" x14ac:dyDescent="0.25">
      <c r="A38" t="s">
        <v>58</v>
      </c>
      <c r="B38" s="1">
        <v>44645</v>
      </c>
      <c r="C38" s="1" t="s">
        <v>14</v>
      </c>
      <c r="D38">
        <v>13</v>
      </c>
      <c r="E38" t="s">
        <v>19</v>
      </c>
      <c r="F38">
        <v>750</v>
      </c>
      <c r="G38">
        <v>680</v>
      </c>
      <c r="H38">
        <v>726</v>
      </c>
      <c r="I38" s="2">
        <f t="shared" si="0"/>
        <v>718.66666666666663</v>
      </c>
      <c r="J38">
        <v>8.59</v>
      </c>
    </row>
    <row r="39" spans="1:10" x14ac:dyDescent="0.25">
      <c r="A39" t="s">
        <v>58</v>
      </c>
      <c r="B39" s="1">
        <v>44645</v>
      </c>
      <c r="C39" s="1" t="s">
        <v>14</v>
      </c>
      <c r="D39">
        <v>14</v>
      </c>
      <c r="E39" t="s">
        <v>19</v>
      </c>
      <c r="F39">
        <v>737</v>
      </c>
      <c r="G39">
        <v>741</v>
      </c>
      <c r="H39">
        <v>703</v>
      </c>
      <c r="I39" s="2">
        <f t="shared" si="0"/>
        <v>727</v>
      </c>
      <c r="J39">
        <v>15.16</v>
      </c>
    </row>
    <row r="40" spans="1:10" x14ac:dyDescent="0.25">
      <c r="A40" t="s">
        <v>58</v>
      </c>
      <c r="B40" s="1">
        <v>44645</v>
      </c>
      <c r="C40" s="1" t="s">
        <v>14</v>
      </c>
      <c r="D40">
        <v>15</v>
      </c>
      <c r="E40" t="s">
        <v>19</v>
      </c>
      <c r="F40">
        <v>746</v>
      </c>
      <c r="G40">
        <v>739</v>
      </c>
      <c r="H40">
        <v>721</v>
      </c>
      <c r="I40" s="2">
        <f t="shared" si="0"/>
        <v>735.33333333333337</v>
      </c>
      <c r="J40">
        <v>6.56</v>
      </c>
    </row>
    <row r="41" spans="1:10" x14ac:dyDescent="0.25">
      <c r="A41" t="s">
        <v>58</v>
      </c>
      <c r="B41" s="1">
        <v>44645</v>
      </c>
      <c r="C41" s="1" t="s">
        <v>14</v>
      </c>
      <c r="D41">
        <v>16</v>
      </c>
      <c r="E41" t="s">
        <v>19</v>
      </c>
      <c r="F41">
        <v>748</v>
      </c>
      <c r="G41">
        <v>711</v>
      </c>
      <c r="H41">
        <v>708</v>
      </c>
      <c r="I41" s="2">
        <f t="shared" si="0"/>
        <v>722.33333333333337</v>
      </c>
      <c r="J41">
        <v>8.92</v>
      </c>
    </row>
    <row r="42" spans="1:10" x14ac:dyDescent="0.25">
      <c r="A42" t="s">
        <v>58</v>
      </c>
      <c r="B42" s="1">
        <v>44646</v>
      </c>
      <c r="C42" s="1" t="s">
        <v>14</v>
      </c>
      <c r="D42">
        <v>5</v>
      </c>
      <c r="E42">
        <v>300</v>
      </c>
      <c r="F42">
        <v>764</v>
      </c>
      <c r="G42">
        <v>728</v>
      </c>
      <c r="H42">
        <v>690</v>
      </c>
      <c r="I42" s="2">
        <f t="shared" si="0"/>
        <v>727.33333333333337</v>
      </c>
      <c r="J42">
        <v>10.8</v>
      </c>
    </row>
    <row r="43" spans="1:10" x14ac:dyDescent="0.25">
      <c r="A43" t="s">
        <v>58</v>
      </c>
      <c r="B43" s="1">
        <v>44646</v>
      </c>
      <c r="C43" s="1" t="s">
        <v>14</v>
      </c>
      <c r="D43">
        <v>6</v>
      </c>
      <c r="E43">
        <v>300</v>
      </c>
      <c r="F43">
        <v>763</v>
      </c>
      <c r="G43">
        <v>726</v>
      </c>
      <c r="H43">
        <v>741</v>
      </c>
      <c r="I43" s="2">
        <f t="shared" si="0"/>
        <v>743.33333333333337</v>
      </c>
      <c r="J43">
        <v>11.37</v>
      </c>
    </row>
    <row r="44" spans="1:10" x14ac:dyDescent="0.25">
      <c r="A44" t="s">
        <v>58</v>
      </c>
      <c r="B44" s="1">
        <v>44646</v>
      </c>
      <c r="C44" s="1" t="s">
        <v>14</v>
      </c>
      <c r="D44">
        <v>7</v>
      </c>
      <c r="E44">
        <v>300</v>
      </c>
      <c r="F44">
        <v>712</v>
      </c>
      <c r="G44">
        <v>693</v>
      </c>
      <c r="H44">
        <v>686</v>
      </c>
      <c r="I44" s="2">
        <f t="shared" si="0"/>
        <v>697</v>
      </c>
      <c r="J44">
        <v>14.13</v>
      </c>
    </row>
    <row r="45" spans="1:10" x14ac:dyDescent="0.25">
      <c r="A45" t="s">
        <v>58</v>
      </c>
      <c r="B45" s="1">
        <v>44646</v>
      </c>
      <c r="C45" s="1" t="s">
        <v>14</v>
      </c>
      <c r="D45">
        <v>8</v>
      </c>
      <c r="E45">
        <v>300</v>
      </c>
      <c r="F45">
        <v>704</v>
      </c>
      <c r="G45">
        <v>750</v>
      </c>
      <c r="H45">
        <v>723</v>
      </c>
      <c r="I45" s="2">
        <f t="shared" si="0"/>
        <v>725.66666666666663</v>
      </c>
      <c r="J45">
        <v>7.7</v>
      </c>
    </row>
    <row r="46" spans="1:10" x14ac:dyDescent="0.25">
      <c r="A46" t="s">
        <v>58</v>
      </c>
      <c r="B46" s="1">
        <v>44646</v>
      </c>
      <c r="C46" s="1" t="s">
        <v>14</v>
      </c>
      <c r="D46">
        <v>9</v>
      </c>
      <c r="E46">
        <v>900</v>
      </c>
      <c r="F46">
        <v>759</v>
      </c>
      <c r="G46">
        <v>761</v>
      </c>
      <c r="H46">
        <v>745</v>
      </c>
      <c r="I46" s="2">
        <f t="shared" si="0"/>
        <v>755</v>
      </c>
      <c r="J46">
        <v>18.420000000000002</v>
      </c>
    </row>
    <row r="47" spans="1:10" x14ac:dyDescent="0.25">
      <c r="A47" t="s">
        <v>58</v>
      </c>
      <c r="B47" s="1">
        <v>44646</v>
      </c>
      <c r="C47" s="1" t="s">
        <v>14</v>
      </c>
      <c r="D47">
        <v>10</v>
      </c>
      <c r="E47">
        <v>900</v>
      </c>
      <c r="F47">
        <v>734</v>
      </c>
      <c r="G47">
        <v>754</v>
      </c>
      <c r="H47">
        <v>749</v>
      </c>
      <c r="I47" s="2">
        <f t="shared" si="0"/>
        <v>745.66666666666663</v>
      </c>
      <c r="J47">
        <v>5.47</v>
      </c>
    </row>
    <row r="48" spans="1:10" x14ac:dyDescent="0.25">
      <c r="A48" t="s">
        <v>58</v>
      </c>
      <c r="B48" s="1">
        <v>44646</v>
      </c>
      <c r="C48" s="1" t="s">
        <v>14</v>
      </c>
      <c r="D48">
        <v>11</v>
      </c>
      <c r="E48">
        <v>900</v>
      </c>
      <c r="F48">
        <v>685</v>
      </c>
      <c r="G48">
        <v>679</v>
      </c>
      <c r="H48">
        <v>749</v>
      </c>
      <c r="I48" s="2">
        <f t="shared" si="0"/>
        <v>704.33333333333337</v>
      </c>
      <c r="J48">
        <v>11.51</v>
      </c>
    </row>
    <row r="49" spans="1:10" x14ac:dyDescent="0.25">
      <c r="A49" t="s">
        <v>58</v>
      </c>
      <c r="B49" s="1">
        <v>44646</v>
      </c>
      <c r="C49" s="1" t="s">
        <v>14</v>
      </c>
      <c r="D49">
        <v>12</v>
      </c>
      <c r="E49">
        <v>900</v>
      </c>
      <c r="F49">
        <v>735</v>
      </c>
      <c r="G49">
        <v>688</v>
      </c>
      <c r="H49">
        <v>623</v>
      </c>
      <c r="I49" s="2">
        <f t="shared" si="0"/>
        <v>682</v>
      </c>
      <c r="J49">
        <v>15.08</v>
      </c>
    </row>
    <row r="50" spans="1:10" x14ac:dyDescent="0.25">
      <c r="A50" t="s">
        <v>57</v>
      </c>
      <c r="B50" s="1">
        <v>44658</v>
      </c>
      <c r="C50" s="1" t="s">
        <v>15</v>
      </c>
      <c r="D50">
        <v>1</v>
      </c>
      <c r="E50">
        <v>100</v>
      </c>
      <c r="F50">
        <v>642</v>
      </c>
      <c r="G50">
        <v>769</v>
      </c>
      <c r="H50">
        <v>651</v>
      </c>
      <c r="I50" s="2">
        <f t="shared" si="0"/>
        <v>687.33333333333337</v>
      </c>
      <c r="J50">
        <v>14.46</v>
      </c>
    </row>
    <row r="51" spans="1:10" x14ac:dyDescent="0.25">
      <c r="A51" t="s">
        <v>57</v>
      </c>
      <c r="B51" s="1">
        <v>44658</v>
      </c>
      <c r="C51" s="1" t="s">
        <v>15</v>
      </c>
      <c r="D51">
        <v>2</v>
      </c>
      <c r="E51">
        <v>100</v>
      </c>
      <c r="F51">
        <v>670</v>
      </c>
      <c r="G51">
        <v>724</v>
      </c>
      <c r="H51">
        <v>626</v>
      </c>
      <c r="I51" s="2">
        <f t="shared" si="0"/>
        <v>673.33333333333337</v>
      </c>
      <c r="J51">
        <v>10.76</v>
      </c>
    </row>
    <row r="52" spans="1:10" x14ac:dyDescent="0.25">
      <c r="A52" t="s">
        <v>57</v>
      </c>
      <c r="B52" s="1">
        <v>44658</v>
      </c>
      <c r="C52" s="1" t="s">
        <v>15</v>
      </c>
      <c r="D52">
        <v>3</v>
      </c>
      <c r="E52">
        <v>100</v>
      </c>
      <c r="F52">
        <v>713</v>
      </c>
      <c r="G52">
        <v>748</v>
      </c>
      <c r="H52">
        <v>749</v>
      </c>
      <c r="I52" s="2">
        <f t="shared" si="0"/>
        <v>736.66666666666663</v>
      </c>
      <c r="J52">
        <v>17.170000000000002</v>
      </c>
    </row>
    <row r="53" spans="1:10" x14ac:dyDescent="0.25">
      <c r="A53" t="s">
        <v>57</v>
      </c>
      <c r="B53" s="1">
        <v>44658</v>
      </c>
      <c r="C53" s="1" t="s">
        <v>15</v>
      </c>
      <c r="D53">
        <v>4</v>
      </c>
      <c r="E53">
        <v>100</v>
      </c>
      <c r="F53">
        <v>733</v>
      </c>
      <c r="G53">
        <v>706</v>
      </c>
      <c r="H53">
        <v>575</v>
      </c>
      <c r="I53" s="2">
        <f t="shared" si="0"/>
        <v>671.33333333333337</v>
      </c>
      <c r="J53">
        <v>12.18</v>
      </c>
    </row>
    <row r="54" spans="1:10" x14ac:dyDescent="0.25">
      <c r="A54" t="s">
        <v>57</v>
      </c>
      <c r="B54" s="1">
        <v>44658</v>
      </c>
      <c r="C54" s="1" t="s">
        <v>15</v>
      </c>
      <c r="D54">
        <v>5</v>
      </c>
      <c r="E54">
        <v>300</v>
      </c>
      <c r="F54">
        <v>753</v>
      </c>
      <c r="G54">
        <v>649</v>
      </c>
      <c r="H54">
        <v>678</v>
      </c>
      <c r="I54" s="2">
        <f t="shared" si="0"/>
        <v>693.33333333333337</v>
      </c>
      <c r="J54">
        <v>10.31</v>
      </c>
    </row>
    <row r="55" spans="1:10" x14ac:dyDescent="0.25">
      <c r="A55" t="s">
        <v>57</v>
      </c>
      <c r="B55" s="1">
        <v>44658</v>
      </c>
      <c r="C55" s="1" t="s">
        <v>15</v>
      </c>
      <c r="D55">
        <v>6</v>
      </c>
      <c r="E55">
        <v>300</v>
      </c>
      <c r="F55">
        <v>736</v>
      </c>
      <c r="G55">
        <v>746</v>
      </c>
      <c r="H55">
        <v>748</v>
      </c>
      <c r="I55" s="2">
        <f t="shared" si="0"/>
        <v>743.33333333333337</v>
      </c>
      <c r="J55">
        <v>11.25</v>
      </c>
    </row>
    <row r="56" spans="1:10" x14ac:dyDescent="0.25">
      <c r="A56" t="s">
        <v>57</v>
      </c>
      <c r="B56" s="1">
        <v>44658</v>
      </c>
      <c r="C56" s="1" t="s">
        <v>15</v>
      </c>
      <c r="D56">
        <v>7</v>
      </c>
      <c r="E56">
        <v>300</v>
      </c>
      <c r="F56">
        <v>612</v>
      </c>
      <c r="G56">
        <v>658</v>
      </c>
      <c r="H56">
        <v>777</v>
      </c>
      <c r="I56" s="2">
        <f t="shared" si="0"/>
        <v>682.33333333333337</v>
      </c>
      <c r="J56">
        <v>9.56</v>
      </c>
    </row>
    <row r="57" spans="1:10" x14ac:dyDescent="0.25">
      <c r="A57" t="s">
        <v>57</v>
      </c>
      <c r="B57" s="1">
        <v>44658</v>
      </c>
      <c r="C57" s="1" t="s">
        <v>15</v>
      </c>
      <c r="D57">
        <v>8</v>
      </c>
      <c r="E57">
        <v>300</v>
      </c>
      <c r="F57">
        <v>660</v>
      </c>
      <c r="G57">
        <v>710</v>
      </c>
      <c r="H57">
        <v>657</v>
      </c>
      <c r="I57" s="2">
        <f t="shared" si="0"/>
        <v>675.66666666666663</v>
      </c>
      <c r="J57">
        <v>8.64</v>
      </c>
    </row>
    <row r="58" spans="1:10" x14ac:dyDescent="0.25">
      <c r="A58" t="s">
        <v>57</v>
      </c>
      <c r="B58" s="1">
        <v>44658</v>
      </c>
      <c r="C58" s="1" t="s">
        <v>15</v>
      </c>
      <c r="D58">
        <v>9</v>
      </c>
      <c r="E58">
        <v>900</v>
      </c>
      <c r="F58">
        <v>707</v>
      </c>
      <c r="G58">
        <v>754</v>
      </c>
      <c r="H58">
        <v>610</v>
      </c>
      <c r="I58" s="2">
        <f t="shared" si="0"/>
        <v>690.33333333333337</v>
      </c>
      <c r="J58">
        <v>22.34</v>
      </c>
    </row>
    <row r="59" spans="1:10" x14ac:dyDescent="0.25">
      <c r="A59" t="s">
        <v>57</v>
      </c>
      <c r="B59" s="1">
        <v>44658</v>
      </c>
      <c r="C59" s="1" t="s">
        <v>15</v>
      </c>
      <c r="D59">
        <v>10</v>
      </c>
      <c r="E59">
        <v>900</v>
      </c>
      <c r="F59">
        <v>694</v>
      </c>
      <c r="G59">
        <v>831</v>
      </c>
      <c r="H59">
        <v>769</v>
      </c>
      <c r="I59" s="2">
        <f t="shared" si="0"/>
        <v>764.66666666666663</v>
      </c>
      <c r="J59">
        <v>7.22</v>
      </c>
    </row>
    <row r="60" spans="1:10" x14ac:dyDescent="0.25">
      <c r="A60" t="s">
        <v>57</v>
      </c>
      <c r="B60" s="1">
        <v>44658</v>
      </c>
      <c r="C60" s="1" t="s">
        <v>15</v>
      </c>
      <c r="D60">
        <v>11</v>
      </c>
      <c r="E60">
        <v>900</v>
      </c>
      <c r="F60">
        <v>708</v>
      </c>
      <c r="G60">
        <v>711</v>
      </c>
      <c r="H60">
        <v>811</v>
      </c>
      <c r="I60" s="2">
        <f t="shared" si="0"/>
        <v>743.33333333333337</v>
      </c>
      <c r="J60">
        <v>17.739999999999998</v>
      </c>
    </row>
    <row r="61" spans="1:10" x14ac:dyDescent="0.25">
      <c r="A61" t="s">
        <v>57</v>
      </c>
      <c r="B61" s="1">
        <v>44658</v>
      </c>
      <c r="C61" s="1" t="s">
        <v>15</v>
      </c>
      <c r="D61">
        <v>12</v>
      </c>
      <c r="E61">
        <v>900</v>
      </c>
      <c r="F61">
        <v>743</v>
      </c>
      <c r="G61">
        <v>751</v>
      </c>
      <c r="H61">
        <v>781</v>
      </c>
      <c r="I61" s="2">
        <f t="shared" si="0"/>
        <v>758.33333333333337</v>
      </c>
      <c r="J61">
        <v>20.41</v>
      </c>
    </row>
    <row r="62" spans="1:10" x14ac:dyDescent="0.25">
      <c r="A62" t="s">
        <v>57</v>
      </c>
      <c r="B62" s="1">
        <v>44658</v>
      </c>
      <c r="C62" s="1" t="s">
        <v>15</v>
      </c>
      <c r="D62">
        <v>13</v>
      </c>
      <c r="E62" t="s">
        <v>19</v>
      </c>
      <c r="F62">
        <v>743</v>
      </c>
      <c r="G62">
        <v>613</v>
      </c>
      <c r="H62">
        <v>662</v>
      </c>
      <c r="I62" s="2">
        <f t="shared" si="0"/>
        <v>672.66666666666663</v>
      </c>
      <c r="J62">
        <v>9.23</v>
      </c>
    </row>
    <row r="63" spans="1:10" x14ac:dyDescent="0.25">
      <c r="A63" t="s">
        <v>57</v>
      </c>
      <c r="B63" s="1">
        <v>44658</v>
      </c>
      <c r="C63" s="1" t="s">
        <v>15</v>
      </c>
      <c r="D63">
        <v>14</v>
      </c>
      <c r="E63" t="s">
        <v>19</v>
      </c>
      <c r="F63">
        <v>604</v>
      </c>
      <c r="G63">
        <v>665</v>
      </c>
      <c r="H63">
        <v>694</v>
      </c>
      <c r="I63" s="2">
        <f t="shared" si="0"/>
        <v>654.33333333333337</v>
      </c>
      <c r="J63">
        <v>17.899999999999999</v>
      </c>
    </row>
    <row r="64" spans="1:10" x14ac:dyDescent="0.25">
      <c r="A64" t="s">
        <v>57</v>
      </c>
      <c r="B64" s="1">
        <v>44658</v>
      </c>
      <c r="C64" s="1" t="s">
        <v>15</v>
      </c>
      <c r="D64">
        <v>15</v>
      </c>
      <c r="E64" t="s">
        <v>19</v>
      </c>
      <c r="F64">
        <v>603</v>
      </c>
      <c r="G64">
        <v>669</v>
      </c>
      <c r="H64">
        <v>698</v>
      </c>
      <c r="I64" s="2">
        <f t="shared" si="0"/>
        <v>656.66666666666663</v>
      </c>
      <c r="J64">
        <v>6.01</v>
      </c>
    </row>
    <row r="65" spans="1:10" x14ac:dyDescent="0.25">
      <c r="A65" t="s">
        <v>57</v>
      </c>
      <c r="B65" s="1">
        <v>44658</v>
      </c>
      <c r="C65" s="1" t="s">
        <v>15</v>
      </c>
      <c r="D65">
        <v>16</v>
      </c>
      <c r="E65" t="s">
        <v>19</v>
      </c>
      <c r="F65">
        <v>690</v>
      </c>
      <c r="G65">
        <v>637</v>
      </c>
      <c r="H65">
        <v>772</v>
      </c>
      <c r="I65" s="2">
        <f t="shared" si="0"/>
        <v>699.66666666666663</v>
      </c>
      <c r="J65">
        <v>12.98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F178-9B34-404A-8311-E1A7AB2A853F}">
  <dimension ref="A1:N10"/>
  <sheetViews>
    <sheetView workbookViewId="0">
      <selection activeCell="J13" sqref="J13"/>
    </sheetView>
  </sheetViews>
  <sheetFormatPr defaultRowHeight="15" x14ac:dyDescent="0.25"/>
  <cols>
    <col min="5" max="5" width="17.5703125" bestFit="1" customWidth="1"/>
  </cols>
  <sheetData>
    <row r="1" spans="1:14" x14ac:dyDescent="0.25">
      <c r="A1" t="s">
        <v>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25">
      <c r="A2" t="s">
        <v>33</v>
      </c>
      <c r="B2" t="s">
        <v>34</v>
      </c>
      <c r="C2" t="s">
        <v>35</v>
      </c>
      <c r="D2" t="s">
        <v>36</v>
      </c>
      <c r="E2" t="s">
        <v>61</v>
      </c>
      <c r="F2">
        <v>14</v>
      </c>
      <c r="G2" t="s">
        <v>37</v>
      </c>
      <c r="H2" t="s">
        <v>38</v>
      </c>
      <c r="I2">
        <v>1</v>
      </c>
      <c r="J2">
        <v>0.4707923</v>
      </c>
      <c r="K2">
        <v>4.59</v>
      </c>
      <c r="L2">
        <v>20.333891300000001</v>
      </c>
      <c r="M2">
        <v>-14.129</v>
      </c>
      <c r="N2">
        <v>43.190789866359331</v>
      </c>
    </row>
    <row r="3" spans="1:14" x14ac:dyDescent="0.25">
      <c r="A3" t="s">
        <v>7</v>
      </c>
      <c r="B3" t="s">
        <v>39</v>
      </c>
      <c r="C3" t="s">
        <v>35</v>
      </c>
      <c r="D3" t="s">
        <v>36</v>
      </c>
      <c r="E3" t="s">
        <v>62</v>
      </c>
      <c r="F3">
        <v>15</v>
      </c>
      <c r="G3" t="s">
        <v>40</v>
      </c>
      <c r="H3" t="s">
        <v>41</v>
      </c>
      <c r="I3">
        <v>1</v>
      </c>
      <c r="J3">
        <v>1.1122380000000001</v>
      </c>
      <c r="K3">
        <v>7.02</v>
      </c>
      <c r="L3">
        <v>30.952273000000002</v>
      </c>
      <c r="M3">
        <v>-15.627000000000001</v>
      </c>
      <c r="N3">
        <v>27.828821709022709</v>
      </c>
    </row>
    <row r="4" spans="1:14" x14ac:dyDescent="0.25">
      <c r="A4">
        <v>100</v>
      </c>
      <c r="B4" t="s">
        <v>39</v>
      </c>
      <c r="C4" t="s">
        <v>35</v>
      </c>
      <c r="D4" t="s">
        <v>36</v>
      </c>
      <c r="E4" t="s">
        <v>63</v>
      </c>
      <c r="F4">
        <v>16</v>
      </c>
      <c r="G4" t="s">
        <v>42</v>
      </c>
      <c r="H4" t="s">
        <v>43</v>
      </c>
      <c r="I4">
        <v>1</v>
      </c>
      <c r="J4">
        <v>0.80369480000000004</v>
      </c>
      <c r="K4">
        <v>5.899</v>
      </c>
      <c r="L4">
        <v>27.5205524</v>
      </c>
      <c r="M4">
        <v>-15.356</v>
      </c>
      <c r="N4">
        <v>34.24254132290018</v>
      </c>
    </row>
    <row r="5" spans="1:14" x14ac:dyDescent="0.25">
      <c r="A5">
        <v>300</v>
      </c>
      <c r="B5" t="s">
        <v>39</v>
      </c>
      <c r="C5" t="s">
        <v>35</v>
      </c>
      <c r="D5" t="s">
        <v>36</v>
      </c>
      <c r="E5" t="s">
        <v>64</v>
      </c>
      <c r="F5">
        <v>17</v>
      </c>
      <c r="G5" t="s">
        <v>44</v>
      </c>
      <c r="H5" t="s">
        <v>45</v>
      </c>
      <c r="I5">
        <v>1</v>
      </c>
      <c r="J5">
        <v>0.72059680000000004</v>
      </c>
      <c r="K5">
        <v>5.7629999999999999</v>
      </c>
      <c r="L5">
        <v>27.492021300000001</v>
      </c>
      <c r="M5">
        <v>-15.074</v>
      </c>
      <c r="N5">
        <v>38.151739363816212</v>
      </c>
    </row>
    <row r="6" spans="1:14" x14ac:dyDescent="0.25">
      <c r="A6">
        <v>900</v>
      </c>
      <c r="B6" t="s">
        <v>39</v>
      </c>
      <c r="C6" t="s">
        <v>35</v>
      </c>
      <c r="D6" t="s">
        <v>36</v>
      </c>
      <c r="E6" t="s">
        <v>65</v>
      </c>
      <c r="F6">
        <v>18</v>
      </c>
      <c r="G6" t="s">
        <v>46</v>
      </c>
      <c r="H6" t="s">
        <v>47</v>
      </c>
      <c r="I6">
        <v>1</v>
      </c>
      <c r="J6">
        <v>0.85620030000000003</v>
      </c>
      <c r="K6">
        <v>5.9870000000000001</v>
      </c>
      <c r="L6">
        <v>23.542917800000001</v>
      </c>
      <c r="M6">
        <v>-15.125999999999999</v>
      </c>
      <c r="N6">
        <v>27.496974481321718</v>
      </c>
    </row>
    <row r="7" spans="1:14" x14ac:dyDescent="0.25">
      <c r="A7" t="s">
        <v>7</v>
      </c>
      <c r="B7" t="s">
        <v>48</v>
      </c>
      <c r="C7" t="s">
        <v>35</v>
      </c>
      <c r="D7" t="s">
        <v>36</v>
      </c>
      <c r="E7" t="s">
        <v>66</v>
      </c>
      <c r="F7">
        <v>19</v>
      </c>
      <c r="G7" t="s">
        <v>49</v>
      </c>
      <c r="H7" t="s">
        <v>50</v>
      </c>
      <c r="I7">
        <v>1</v>
      </c>
      <c r="J7">
        <v>0.96510799999999997</v>
      </c>
      <c r="K7">
        <v>6.8019999999999996</v>
      </c>
      <c r="L7">
        <v>27.2107934</v>
      </c>
      <c r="M7">
        <v>-14.87</v>
      </c>
      <c r="N7">
        <v>28.194557914761873</v>
      </c>
    </row>
    <row r="8" spans="1:14" x14ac:dyDescent="0.25">
      <c r="A8">
        <v>100</v>
      </c>
      <c r="B8" t="s">
        <v>48</v>
      </c>
      <c r="C8" t="s">
        <v>35</v>
      </c>
      <c r="D8" t="s">
        <v>36</v>
      </c>
      <c r="E8" t="s">
        <v>67</v>
      </c>
      <c r="F8">
        <v>20</v>
      </c>
      <c r="G8" t="s">
        <v>51</v>
      </c>
      <c r="H8" t="s">
        <v>52</v>
      </c>
      <c r="I8">
        <v>1</v>
      </c>
      <c r="J8">
        <v>0.87241100000000005</v>
      </c>
      <c r="K8">
        <v>6.633</v>
      </c>
      <c r="L8">
        <v>29.296116999999999</v>
      </c>
      <c r="M8">
        <v>-14.46</v>
      </c>
      <c r="N8">
        <v>33.580636878718856</v>
      </c>
    </row>
    <row r="9" spans="1:14" x14ac:dyDescent="0.25">
      <c r="A9">
        <v>300</v>
      </c>
      <c r="B9" t="s">
        <v>48</v>
      </c>
      <c r="C9" t="s">
        <v>35</v>
      </c>
      <c r="D9" t="s">
        <v>36</v>
      </c>
      <c r="E9" t="s">
        <v>68</v>
      </c>
      <c r="F9">
        <v>21</v>
      </c>
      <c r="G9" t="s">
        <v>53</v>
      </c>
      <c r="H9" t="s">
        <v>54</v>
      </c>
      <c r="I9">
        <v>1</v>
      </c>
      <c r="J9">
        <v>0.83096919999999996</v>
      </c>
      <c r="K9">
        <v>6.86</v>
      </c>
      <c r="L9">
        <v>25.634066399999998</v>
      </c>
      <c r="M9">
        <v>-14.862</v>
      </c>
      <c r="N9">
        <v>30.848395343654133</v>
      </c>
    </row>
    <row r="10" spans="1:14" x14ac:dyDescent="0.25">
      <c r="A10">
        <v>900</v>
      </c>
      <c r="B10" t="s">
        <v>48</v>
      </c>
      <c r="C10" t="s">
        <v>35</v>
      </c>
      <c r="D10" t="s">
        <v>36</v>
      </c>
      <c r="E10" t="s">
        <v>69</v>
      </c>
      <c r="F10">
        <v>22</v>
      </c>
      <c r="G10" t="s">
        <v>55</v>
      </c>
      <c r="H10" t="s">
        <v>56</v>
      </c>
      <c r="I10">
        <v>1</v>
      </c>
      <c r="J10">
        <v>0.94100360000000005</v>
      </c>
      <c r="K10">
        <v>7.0750000000000002</v>
      </c>
      <c r="L10">
        <v>25.119196299999999</v>
      </c>
      <c r="M10">
        <v>-14.305</v>
      </c>
      <c r="N10">
        <v>26.694049098218112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9D8B-5099-465E-BFA3-298B386831DB}">
  <dimension ref="A1:S181"/>
  <sheetViews>
    <sheetView topLeftCell="J1" workbookViewId="0">
      <selection activeCell="R1" sqref="R1:S1048576"/>
    </sheetView>
  </sheetViews>
  <sheetFormatPr defaultRowHeight="15" x14ac:dyDescent="0.25"/>
  <cols>
    <col min="1" max="1" width="13" bestFit="1" customWidth="1"/>
    <col min="2" max="2" width="12.140625" bestFit="1" customWidth="1"/>
    <col min="4" max="4" width="6.85546875" bestFit="1" customWidth="1"/>
    <col min="6" max="6" width="21" bestFit="1" customWidth="1"/>
    <col min="7" max="7" width="21" customWidth="1"/>
    <col min="8" max="9" width="18.7109375" customWidth="1"/>
    <col min="10" max="10" width="14.5703125" bestFit="1" customWidth="1"/>
    <col min="11" max="11" width="9" bestFit="1" customWidth="1"/>
    <col min="12" max="12" width="22.42578125" bestFit="1" customWidth="1"/>
    <col min="13" max="13" width="22.42578125" customWidth="1"/>
    <col min="14" max="14" width="16.28515625" bestFit="1" customWidth="1"/>
    <col min="15" max="15" width="17.42578125" bestFit="1" customWidth="1"/>
    <col min="18" max="18" width="36" bestFit="1" customWidth="1"/>
  </cols>
  <sheetData>
    <row r="1" spans="1:19" x14ac:dyDescent="0.25">
      <c r="A1" t="s">
        <v>70</v>
      </c>
      <c r="B1" t="s">
        <v>71</v>
      </c>
      <c r="C1" t="s">
        <v>72</v>
      </c>
      <c r="D1" t="s">
        <v>8</v>
      </c>
      <c r="E1" t="s">
        <v>73</v>
      </c>
      <c r="F1" t="s">
        <v>9</v>
      </c>
      <c r="G1" t="s">
        <v>18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</row>
    <row r="2" spans="1:19" x14ac:dyDescent="0.25">
      <c r="A2">
        <v>28032022</v>
      </c>
      <c r="B2">
        <v>30032022</v>
      </c>
      <c r="C2" t="s">
        <v>82</v>
      </c>
      <c r="D2" t="s">
        <v>5</v>
      </c>
      <c r="E2">
        <v>10</v>
      </c>
      <c r="F2" t="s">
        <v>83</v>
      </c>
      <c r="G2" t="s">
        <v>83</v>
      </c>
      <c r="H2">
        <v>1.2</v>
      </c>
      <c r="I2">
        <v>1.71</v>
      </c>
      <c r="J2">
        <f t="shared" ref="J2:J65" si="0">I2-H2</f>
        <v>0.51</v>
      </c>
      <c r="K2" s="2">
        <f t="shared" ref="K2:K65" si="1">(J2/H2)*100</f>
        <v>42.500000000000007</v>
      </c>
      <c r="L2" s="3">
        <f t="shared" ref="L2:L41" si="2">(H2*0.983446)-I2</f>
        <v>-0.52986479999999991</v>
      </c>
      <c r="M2" s="3">
        <f t="shared" ref="M2:M65" si="3">LOG10(L2+1)</f>
        <v>-0.32777723106348577</v>
      </c>
      <c r="N2" s="4">
        <f t="shared" ref="N2:N41" si="4">(L2/H2)*100</f>
        <v>-44.155399999999993</v>
      </c>
      <c r="O2" t="s">
        <v>84</v>
      </c>
      <c r="S2" s="5"/>
    </row>
    <row r="3" spans="1:19" x14ac:dyDescent="0.25">
      <c r="A3">
        <v>28032022</v>
      </c>
      <c r="B3">
        <v>30032022</v>
      </c>
      <c r="C3" t="s">
        <v>82</v>
      </c>
      <c r="D3" t="s">
        <v>5</v>
      </c>
      <c r="E3">
        <v>1</v>
      </c>
      <c r="F3">
        <v>100</v>
      </c>
      <c r="G3">
        <v>100</v>
      </c>
      <c r="H3">
        <v>1.81</v>
      </c>
      <c r="I3">
        <v>1.95</v>
      </c>
      <c r="J3">
        <f t="shared" si="0"/>
        <v>0.1399999999999999</v>
      </c>
      <c r="K3" s="2">
        <f t="shared" si="1"/>
        <v>7.7348066298342486</v>
      </c>
      <c r="L3" s="3">
        <f t="shared" si="2"/>
        <v>-0.16996273999999989</v>
      </c>
      <c r="M3" s="3">
        <f t="shared" si="3"/>
        <v>-8.0902411902006602E-2</v>
      </c>
      <c r="N3" s="4">
        <f t="shared" si="4"/>
        <v>-9.3902066298342479</v>
      </c>
      <c r="S3" s="5"/>
    </row>
    <row r="4" spans="1:19" x14ac:dyDescent="0.25">
      <c r="A4">
        <v>28032022</v>
      </c>
      <c r="B4">
        <v>30032022</v>
      </c>
      <c r="C4" t="s">
        <v>82</v>
      </c>
      <c r="D4" t="s">
        <v>5</v>
      </c>
      <c r="E4">
        <v>1</v>
      </c>
      <c r="F4">
        <v>300</v>
      </c>
      <c r="G4">
        <v>300</v>
      </c>
      <c r="H4">
        <v>1.75</v>
      </c>
      <c r="I4">
        <v>1.85</v>
      </c>
      <c r="J4">
        <f t="shared" si="0"/>
        <v>0.10000000000000009</v>
      </c>
      <c r="K4" s="2">
        <f t="shared" si="1"/>
        <v>5.7142857142857197</v>
      </c>
      <c r="L4" s="3">
        <f t="shared" si="2"/>
        <v>-0.12896949999999996</v>
      </c>
      <c r="M4" s="3">
        <f t="shared" si="3"/>
        <v>-5.9966637472492083E-2</v>
      </c>
      <c r="N4" s="4">
        <f t="shared" si="4"/>
        <v>-7.369685714285712</v>
      </c>
      <c r="O4" t="s">
        <v>85</v>
      </c>
    </row>
    <row r="5" spans="1:19" x14ac:dyDescent="0.25">
      <c r="A5">
        <v>28032022</v>
      </c>
      <c r="B5">
        <v>30032022</v>
      </c>
      <c r="C5" t="s">
        <v>82</v>
      </c>
      <c r="D5" t="s">
        <v>5</v>
      </c>
      <c r="E5">
        <v>6</v>
      </c>
      <c r="F5">
        <v>900</v>
      </c>
      <c r="G5">
        <v>900</v>
      </c>
      <c r="H5">
        <v>1.79</v>
      </c>
      <c r="I5">
        <v>1.87</v>
      </c>
      <c r="J5">
        <f t="shared" si="0"/>
        <v>8.0000000000000071E-2</v>
      </c>
      <c r="K5" s="2">
        <f t="shared" si="1"/>
        <v>4.4692737430167631</v>
      </c>
      <c r="L5" s="3">
        <f t="shared" si="2"/>
        <v>-0.10963166000000002</v>
      </c>
      <c r="M5" s="3">
        <f t="shared" si="3"/>
        <v>-5.0430291179809683E-2</v>
      </c>
      <c r="N5" s="4">
        <f t="shared" si="4"/>
        <v>-6.1246737430167606</v>
      </c>
    </row>
    <row r="6" spans="1:19" x14ac:dyDescent="0.25">
      <c r="A6">
        <v>28032022</v>
      </c>
      <c r="B6">
        <v>30032022</v>
      </c>
      <c r="C6" t="s">
        <v>82</v>
      </c>
      <c r="D6" t="s">
        <v>5</v>
      </c>
      <c r="E6">
        <v>7</v>
      </c>
      <c r="F6">
        <v>300</v>
      </c>
      <c r="G6">
        <v>300</v>
      </c>
      <c r="H6">
        <v>1.57</v>
      </c>
      <c r="I6">
        <v>1.64</v>
      </c>
      <c r="J6">
        <f t="shared" si="0"/>
        <v>6.999999999999984E-2</v>
      </c>
      <c r="K6" s="2">
        <f t="shared" si="1"/>
        <v>4.4585987261146389</v>
      </c>
      <c r="L6" s="3">
        <f t="shared" si="2"/>
        <v>-9.5989779999999802E-2</v>
      </c>
      <c r="M6" s="3">
        <f t="shared" si="3"/>
        <v>-4.3826659718756079E-2</v>
      </c>
      <c r="N6" s="4">
        <f t="shared" si="4"/>
        <v>-6.1139987261146365</v>
      </c>
      <c r="O6" t="s">
        <v>86</v>
      </c>
    </row>
    <row r="7" spans="1:19" x14ac:dyDescent="0.25">
      <c r="A7">
        <v>28032022</v>
      </c>
      <c r="B7">
        <v>30032022</v>
      </c>
      <c r="C7" t="s">
        <v>82</v>
      </c>
      <c r="D7" t="s">
        <v>5</v>
      </c>
      <c r="E7">
        <v>9</v>
      </c>
      <c r="F7">
        <v>300</v>
      </c>
      <c r="G7">
        <v>300</v>
      </c>
      <c r="H7">
        <v>1.6</v>
      </c>
      <c r="I7">
        <v>1.64</v>
      </c>
      <c r="J7">
        <f t="shared" si="0"/>
        <v>3.9999999999999813E-2</v>
      </c>
      <c r="K7" s="2">
        <f t="shared" si="1"/>
        <v>2.4999999999999885</v>
      </c>
      <c r="L7" s="3">
        <f t="shared" si="2"/>
        <v>-6.6486399999999835E-2</v>
      </c>
      <c r="M7" s="3">
        <f t="shared" si="3"/>
        <v>-2.9879350599820213E-2</v>
      </c>
      <c r="N7" s="4">
        <f t="shared" si="4"/>
        <v>-4.1553999999999895</v>
      </c>
      <c r="O7" t="s">
        <v>86</v>
      </c>
    </row>
    <row r="8" spans="1:19" x14ac:dyDescent="0.25">
      <c r="A8">
        <v>28032022</v>
      </c>
      <c r="B8">
        <v>30032022</v>
      </c>
      <c r="C8" t="s">
        <v>82</v>
      </c>
      <c r="D8" t="s">
        <v>5</v>
      </c>
      <c r="E8">
        <v>8</v>
      </c>
      <c r="F8" t="s">
        <v>83</v>
      </c>
      <c r="G8" t="s">
        <v>83</v>
      </c>
      <c r="H8">
        <v>1.1000000000000001</v>
      </c>
      <c r="I8">
        <v>1.1299999999999999</v>
      </c>
      <c r="J8">
        <f t="shared" si="0"/>
        <v>2.9999999999999805E-2</v>
      </c>
      <c r="K8" s="2">
        <f t="shared" si="1"/>
        <v>2.7272727272727093</v>
      </c>
      <c r="L8" s="3">
        <f t="shared" si="2"/>
        <v>-4.8209399999999736E-2</v>
      </c>
      <c r="M8" s="3">
        <f t="shared" si="3"/>
        <v>-2.145858866133013E-2</v>
      </c>
      <c r="N8" s="4">
        <f t="shared" si="4"/>
        <v>-4.3826727272727029</v>
      </c>
    </row>
    <row r="9" spans="1:19" x14ac:dyDescent="0.25">
      <c r="A9">
        <v>28032022</v>
      </c>
      <c r="B9">
        <v>30032022</v>
      </c>
      <c r="C9" t="s">
        <v>82</v>
      </c>
      <c r="D9" t="s">
        <v>5</v>
      </c>
      <c r="E9">
        <v>8</v>
      </c>
      <c r="F9">
        <v>300</v>
      </c>
      <c r="G9">
        <v>300</v>
      </c>
      <c r="H9">
        <v>1.08</v>
      </c>
      <c r="I9">
        <v>1.1100000000000001</v>
      </c>
      <c r="J9">
        <f t="shared" si="0"/>
        <v>3.0000000000000027E-2</v>
      </c>
      <c r="K9" s="2">
        <f t="shared" si="1"/>
        <v>2.7777777777777799</v>
      </c>
      <c r="L9" s="3">
        <f t="shared" si="2"/>
        <v>-4.7878319999999919E-2</v>
      </c>
      <c r="M9" s="3">
        <f t="shared" si="3"/>
        <v>-2.1307545758746632E-2</v>
      </c>
      <c r="N9" s="4">
        <f t="shared" si="4"/>
        <v>-4.4331777777777699</v>
      </c>
      <c r="O9" t="s">
        <v>84</v>
      </c>
    </row>
    <row r="10" spans="1:19" x14ac:dyDescent="0.25">
      <c r="A10">
        <v>28032022</v>
      </c>
      <c r="B10">
        <v>30032022</v>
      </c>
      <c r="C10" t="s">
        <v>82</v>
      </c>
      <c r="D10" t="s">
        <v>5</v>
      </c>
      <c r="E10">
        <v>10</v>
      </c>
      <c r="F10">
        <v>300</v>
      </c>
      <c r="G10">
        <v>300</v>
      </c>
      <c r="H10">
        <v>1.26</v>
      </c>
      <c r="I10">
        <v>1.28</v>
      </c>
      <c r="J10">
        <f t="shared" si="0"/>
        <v>2.0000000000000018E-2</v>
      </c>
      <c r="K10" s="2">
        <f t="shared" si="1"/>
        <v>1.5873015873015885</v>
      </c>
      <c r="L10" s="3">
        <f t="shared" si="2"/>
        <v>-4.085804000000004E-2</v>
      </c>
      <c r="M10" s="3">
        <f t="shared" si="3"/>
        <v>-1.8117109323684367E-2</v>
      </c>
      <c r="N10" s="4">
        <f t="shared" si="4"/>
        <v>-3.2427015873015907</v>
      </c>
    </row>
    <row r="11" spans="1:19" x14ac:dyDescent="0.25">
      <c r="A11">
        <v>28032022</v>
      </c>
      <c r="B11">
        <v>30032022</v>
      </c>
      <c r="C11" t="s">
        <v>82</v>
      </c>
      <c r="D11" t="s">
        <v>5</v>
      </c>
      <c r="E11">
        <v>1</v>
      </c>
      <c r="F11">
        <v>900</v>
      </c>
      <c r="G11">
        <v>900</v>
      </c>
      <c r="H11">
        <v>1.83</v>
      </c>
      <c r="I11">
        <v>1.84</v>
      </c>
      <c r="J11">
        <f t="shared" si="0"/>
        <v>1.0000000000000009E-2</v>
      </c>
      <c r="K11" s="2">
        <f t="shared" si="1"/>
        <v>0.54644808743169437</v>
      </c>
      <c r="L11" s="3">
        <f t="shared" si="2"/>
        <v>-4.0293820000000036E-2</v>
      </c>
      <c r="M11" s="3">
        <f t="shared" si="3"/>
        <v>-1.7861708560556286E-2</v>
      </c>
      <c r="N11" s="4">
        <f t="shared" si="4"/>
        <v>-2.2018480874316957</v>
      </c>
      <c r="O11" t="s">
        <v>85</v>
      </c>
    </row>
    <row r="12" spans="1:19" x14ac:dyDescent="0.25">
      <c r="A12">
        <v>28032022</v>
      </c>
      <c r="B12">
        <v>30032022</v>
      </c>
      <c r="C12" t="s">
        <v>82</v>
      </c>
      <c r="D12" t="s">
        <v>5</v>
      </c>
      <c r="E12">
        <v>8</v>
      </c>
      <c r="F12">
        <v>100</v>
      </c>
      <c r="G12">
        <v>100</v>
      </c>
      <c r="H12">
        <v>1.1299999999999999</v>
      </c>
      <c r="I12">
        <v>1.1499999999999999</v>
      </c>
      <c r="J12">
        <f t="shared" si="0"/>
        <v>2.0000000000000018E-2</v>
      </c>
      <c r="K12" s="2">
        <f t="shared" si="1"/>
        <v>1.7699115044247804</v>
      </c>
      <c r="L12" s="3">
        <f t="shared" si="2"/>
        <v>-3.8706020000000008E-2</v>
      </c>
      <c r="M12" s="3">
        <f t="shared" si="3"/>
        <v>-1.7143777401819927E-2</v>
      </c>
      <c r="N12" s="4">
        <f t="shared" si="4"/>
        <v>-3.4253115044247799</v>
      </c>
    </row>
    <row r="13" spans="1:19" x14ac:dyDescent="0.25">
      <c r="A13">
        <v>28032022</v>
      </c>
      <c r="B13">
        <v>30032022</v>
      </c>
      <c r="C13" t="s">
        <v>82</v>
      </c>
      <c r="D13" t="s">
        <v>5</v>
      </c>
      <c r="E13">
        <v>9</v>
      </c>
      <c r="F13" t="s">
        <v>83</v>
      </c>
      <c r="G13" t="s">
        <v>83</v>
      </c>
      <c r="H13">
        <v>1.55</v>
      </c>
      <c r="I13">
        <v>1.56</v>
      </c>
      <c r="J13">
        <f t="shared" si="0"/>
        <v>1.0000000000000009E-2</v>
      </c>
      <c r="K13" s="2">
        <f t="shared" si="1"/>
        <v>0.64516129032258118</v>
      </c>
      <c r="L13" s="3">
        <f t="shared" si="2"/>
        <v>-3.5658699999999932E-2</v>
      </c>
      <c r="M13" s="3">
        <f t="shared" si="3"/>
        <v>-1.5769233240624202E-2</v>
      </c>
      <c r="N13" s="4">
        <f t="shared" si="4"/>
        <v>-2.3005612903225763</v>
      </c>
    </row>
    <row r="14" spans="1:19" x14ac:dyDescent="0.25">
      <c r="A14">
        <v>28032022</v>
      </c>
      <c r="B14">
        <v>30032022</v>
      </c>
      <c r="C14" t="s">
        <v>82</v>
      </c>
      <c r="D14" t="s">
        <v>5</v>
      </c>
      <c r="E14">
        <v>1</v>
      </c>
      <c r="F14" t="s">
        <v>83</v>
      </c>
      <c r="G14" t="s">
        <v>83</v>
      </c>
      <c r="H14">
        <v>1.79</v>
      </c>
      <c r="I14">
        <v>1.79</v>
      </c>
      <c r="J14">
        <f t="shared" si="0"/>
        <v>0</v>
      </c>
      <c r="K14" s="2">
        <f t="shared" si="1"/>
        <v>0</v>
      </c>
      <c r="L14" s="3">
        <f t="shared" si="2"/>
        <v>-2.9631659999999949E-2</v>
      </c>
      <c r="M14" s="3">
        <f t="shared" si="3"/>
        <v>-1.3063381543379448E-2</v>
      </c>
      <c r="N14" s="4">
        <f t="shared" si="4"/>
        <v>-1.6553999999999971</v>
      </c>
    </row>
    <row r="15" spans="1:19" x14ac:dyDescent="0.25">
      <c r="A15">
        <v>28032022</v>
      </c>
      <c r="B15">
        <v>30032022</v>
      </c>
      <c r="C15" t="s">
        <v>82</v>
      </c>
      <c r="D15" t="s">
        <v>5</v>
      </c>
      <c r="E15">
        <v>9</v>
      </c>
      <c r="F15">
        <v>100</v>
      </c>
      <c r="G15">
        <v>100</v>
      </c>
      <c r="H15">
        <v>1.58</v>
      </c>
      <c r="I15">
        <v>1.58</v>
      </c>
      <c r="J15">
        <f t="shared" si="0"/>
        <v>0</v>
      </c>
      <c r="K15" s="2">
        <f t="shared" si="1"/>
        <v>0</v>
      </c>
      <c r="L15" s="3">
        <f t="shared" si="2"/>
        <v>-2.6155319999999982E-2</v>
      </c>
      <c r="M15" s="3">
        <f t="shared" si="3"/>
        <v>-1.1510303899479133E-2</v>
      </c>
      <c r="N15" s="4">
        <f t="shared" si="4"/>
        <v>-1.6553999999999989</v>
      </c>
      <c r="O15" t="s">
        <v>85</v>
      </c>
    </row>
    <row r="16" spans="1:19" x14ac:dyDescent="0.25">
      <c r="A16">
        <v>28032022</v>
      </c>
      <c r="B16">
        <v>30032022</v>
      </c>
      <c r="C16" t="s">
        <v>82</v>
      </c>
      <c r="D16" t="s">
        <v>5</v>
      </c>
      <c r="E16">
        <v>2</v>
      </c>
      <c r="F16" t="s">
        <v>83</v>
      </c>
      <c r="G16" t="s">
        <v>83</v>
      </c>
      <c r="H16">
        <v>1.56</v>
      </c>
      <c r="I16">
        <v>1.56</v>
      </c>
      <c r="J16">
        <f t="shared" si="0"/>
        <v>0</v>
      </c>
      <c r="K16" s="2">
        <f t="shared" si="1"/>
        <v>0</v>
      </c>
      <c r="L16" s="3">
        <f t="shared" si="2"/>
        <v>-2.5824239999999943E-2</v>
      </c>
      <c r="M16" s="3">
        <f t="shared" si="3"/>
        <v>-1.1362680994194845E-2</v>
      </c>
      <c r="N16" s="4">
        <f t="shared" si="4"/>
        <v>-1.6553999999999962</v>
      </c>
    </row>
    <row r="17" spans="1:15" x14ac:dyDescent="0.25">
      <c r="A17">
        <v>28032022</v>
      </c>
      <c r="B17">
        <v>30032022</v>
      </c>
      <c r="C17" t="s">
        <v>82</v>
      </c>
      <c r="D17" t="s">
        <v>5</v>
      </c>
      <c r="E17">
        <v>8</v>
      </c>
      <c r="F17">
        <v>900</v>
      </c>
      <c r="G17">
        <v>900</v>
      </c>
      <c r="H17">
        <v>1.1000000000000001</v>
      </c>
      <c r="I17">
        <v>1.1000000000000001</v>
      </c>
      <c r="J17">
        <f t="shared" si="0"/>
        <v>0</v>
      </c>
      <c r="K17" s="2">
        <f t="shared" si="1"/>
        <v>0</v>
      </c>
      <c r="L17" s="3">
        <f t="shared" si="2"/>
        <v>-1.8209399999999931E-2</v>
      </c>
      <c r="M17" s="3">
        <f t="shared" si="3"/>
        <v>-7.9811303005950848E-3</v>
      </c>
      <c r="N17" s="4">
        <f t="shared" si="4"/>
        <v>-1.6553999999999938</v>
      </c>
    </row>
    <row r="18" spans="1:15" x14ac:dyDescent="0.25">
      <c r="A18">
        <v>28032022</v>
      </c>
      <c r="B18">
        <v>30032022</v>
      </c>
      <c r="C18" t="s">
        <v>82</v>
      </c>
      <c r="D18" t="s">
        <v>5</v>
      </c>
      <c r="E18">
        <v>6</v>
      </c>
      <c r="F18">
        <v>300</v>
      </c>
      <c r="G18">
        <v>300</v>
      </c>
      <c r="H18">
        <v>1.77</v>
      </c>
      <c r="I18">
        <v>1.75</v>
      </c>
      <c r="J18">
        <f t="shared" si="0"/>
        <v>-2.0000000000000018E-2</v>
      </c>
      <c r="K18" s="2">
        <f t="shared" si="1"/>
        <v>-1.1299435028248599</v>
      </c>
      <c r="L18" s="3">
        <f t="shared" si="2"/>
        <v>-9.3005799999998917E-3</v>
      </c>
      <c r="M18" s="3">
        <f t="shared" si="3"/>
        <v>-4.0580912628982368E-3</v>
      </c>
      <c r="N18" s="4">
        <f t="shared" si="4"/>
        <v>-0.5254564971751351</v>
      </c>
    </row>
    <row r="19" spans="1:15" x14ac:dyDescent="0.25">
      <c r="A19">
        <v>28032022</v>
      </c>
      <c r="B19">
        <v>30032022</v>
      </c>
      <c r="C19" t="s">
        <v>82</v>
      </c>
      <c r="D19" t="s">
        <v>5</v>
      </c>
      <c r="E19">
        <v>4</v>
      </c>
      <c r="F19" t="s">
        <v>83</v>
      </c>
      <c r="G19" t="s">
        <v>83</v>
      </c>
      <c r="H19">
        <v>1.93</v>
      </c>
      <c r="I19">
        <v>1.9</v>
      </c>
      <c r="J19">
        <f t="shared" si="0"/>
        <v>-3.0000000000000027E-2</v>
      </c>
      <c r="K19" s="2">
        <f t="shared" si="1"/>
        <v>-1.5544041450777215</v>
      </c>
      <c r="L19" s="3">
        <f t="shared" si="2"/>
        <v>-1.9492199999999738E-3</v>
      </c>
      <c r="M19" s="3">
        <f t="shared" si="3"/>
        <v>-8.4736160566469183E-4</v>
      </c>
      <c r="N19" s="4">
        <f t="shared" si="4"/>
        <v>-0.10099585492227843</v>
      </c>
    </row>
    <row r="20" spans="1:15" x14ac:dyDescent="0.25">
      <c r="A20">
        <v>28032022</v>
      </c>
      <c r="B20">
        <v>30032022</v>
      </c>
      <c r="C20" t="s">
        <v>82</v>
      </c>
      <c r="D20" t="s">
        <v>5</v>
      </c>
      <c r="E20">
        <v>3</v>
      </c>
      <c r="F20">
        <v>300</v>
      </c>
      <c r="G20">
        <v>300</v>
      </c>
      <c r="H20">
        <v>1.86</v>
      </c>
      <c r="I20">
        <v>1.83</v>
      </c>
      <c r="J20">
        <f t="shared" si="0"/>
        <v>-3.0000000000000027E-2</v>
      </c>
      <c r="K20" s="2">
        <f t="shared" si="1"/>
        <v>-1.6129032258064528</v>
      </c>
      <c r="L20" s="3">
        <f t="shared" si="2"/>
        <v>-7.9043999999983683E-4</v>
      </c>
      <c r="M20" s="3">
        <f t="shared" si="3"/>
        <v>-3.4341947440785672E-4</v>
      </c>
      <c r="N20" s="4">
        <f t="shared" si="4"/>
        <v>-4.2496774193539616E-2</v>
      </c>
      <c r="O20" t="s">
        <v>87</v>
      </c>
    </row>
    <row r="21" spans="1:15" x14ac:dyDescent="0.25">
      <c r="A21">
        <v>28032022</v>
      </c>
      <c r="B21">
        <v>30032022</v>
      </c>
      <c r="C21" t="s">
        <v>82</v>
      </c>
      <c r="D21" t="s">
        <v>5</v>
      </c>
      <c r="E21">
        <v>5</v>
      </c>
      <c r="F21">
        <v>300</v>
      </c>
      <c r="G21">
        <v>300</v>
      </c>
      <c r="H21">
        <v>1.86</v>
      </c>
      <c r="I21">
        <v>1.83</v>
      </c>
      <c r="J21">
        <f t="shared" si="0"/>
        <v>-3.0000000000000027E-2</v>
      </c>
      <c r="K21" s="2">
        <f t="shared" si="1"/>
        <v>-1.6129032258064528</v>
      </c>
      <c r="L21" s="3">
        <f t="shared" si="2"/>
        <v>-7.9043999999983683E-4</v>
      </c>
      <c r="M21" s="3">
        <f t="shared" si="3"/>
        <v>-3.4341947440785672E-4</v>
      </c>
      <c r="N21" s="4">
        <f t="shared" si="4"/>
        <v>-4.2496774193539616E-2</v>
      </c>
    </row>
    <row r="22" spans="1:15" x14ac:dyDescent="0.25">
      <c r="A22">
        <v>28032022</v>
      </c>
      <c r="B22">
        <v>30032022</v>
      </c>
      <c r="C22" t="s">
        <v>82</v>
      </c>
      <c r="D22" t="s">
        <v>5</v>
      </c>
      <c r="E22">
        <v>10</v>
      </c>
      <c r="F22">
        <v>900</v>
      </c>
      <c r="G22">
        <v>900</v>
      </c>
      <c r="H22">
        <v>1.25</v>
      </c>
      <c r="I22">
        <v>1.23</v>
      </c>
      <c r="J22">
        <f t="shared" si="0"/>
        <v>-2.0000000000000018E-2</v>
      </c>
      <c r="K22" s="2">
        <f t="shared" si="1"/>
        <v>-1.6000000000000014</v>
      </c>
      <c r="L22" s="3">
        <f t="shared" si="2"/>
        <v>-6.9249999999998479E-4</v>
      </c>
      <c r="M22" s="3">
        <f t="shared" si="3"/>
        <v>-3.0085311113488966E-4</v>
      </c>
      <c r="N22" s="4">
        <f t="shared" si="4"/>
        <v>-5.539999999999879E-2</v>
      </c>
    </row>
    <row r="23" spans="1:15" x14ac:dyDescent="0.25">
      <c r="A23">
        <v>28032022</v>
      </c>
      <c r="B23">
        <v>30032022</v>
      </c>
      <c r="C23" t="s">
        <v>82</v>
      </c>
      <c r="D23" t="s">
        <v>5</v>
      </c>
      <c r="E23">
        <v>2</v>
      </c>
      <c r="F23">
        <v>100</v>
      </c>
      <c r="G23">
        <v>100</v>
      </c>
      <c r="H23">
        <v>1.52</v>
      </c>
      <c r="I23">
        <v>1.49</v>
      </c>
      <c r="J23">
        <f t="shared" si="0"/>
        <v>-3.0000000000000027E-2</v>
      </c>
      <c r="K23" s="2">
        <f t="shared" si="1"/>
        <v>-1.9736842105263175</v>
      </c>
      <c r="L23" s="3">
        <f t="shared" si="2"/>
        <v>4.8379200000001621E-3</v>
      </c>
      <c r="M23" s="3">
        <f t="shared" si="3"/>
        <v>2.0960158596928726E-3</v>
      </c>
      <c r="N23" s="4">
        <f t="shared" si="4"/>
        <v>0.31828421052632644</v>
      </c>
    </row>
    <row r="24" spans="1:15" x14ac:dyDescent="0.25">
      <c r="A24">
        <v>28032022</v>
      </c>
      <c r="B24">
        <v>30032022</v>
      </c>
      <c r="C24" t="s">
        <v>82</v>
      </c>
      <c r="D24" t="s">
        <v>5</v>
      </c>
      <c r="E24">
        <v>5</v>
      </c>
      <c r="F24">
        <v>100</v>
      </c>
      <c r="G24">
        <v>100</v>
      </c>
      <c r="H24">
        <v>1.89</v>
      </c>
      <c r="I24">
        <v>1.84</v>
      </c>
      <c r="J24">
        <f t="shared" si="0"/>
        <v>-4.9999999999999822E-2</v>
      </c>
      <c r="K24" s="2">
        <f t="shared" si="1"/>
        <v>-2.6455026455026363</v>
      </c>
      <c r="L24" s="3">
        <f t="shared" si="2"/>
        <v>1.87129399999999E-2</v>
      </c>
      <c r="M24" s="3">
        <f t="shared" si="3"/>
        <v>8.0518227333023322E-3</v>
      </c>
      <c r="N24" s="4">
        <f t="shared" si="4"/>
        <v>0.99010264550264027</v>
      </c>
    </row>
    <row r="25" spans="1:15" x14ac:dyDescent="0.25">
      <c r="A25">
        <v>28032022</v>
      </c>
      <c r="B25">
        <v>30032022</v>
      </c>
      <c r="C25" t="s">
        <v>82</v>
      </c>
      <c r="D25" t="s">
        <v>5</v>
      </c>
      <c r="E25">
        <v>3</v>
      </c>
      <c r="F25">
        <v>900</v>
      </c>
      <c r="G25">
        <v>900</v>
      </c>
      <c r="H25">
        <v>1.85</v>
      </c>
      <c r="I25">
        <v>1.8</v>
      </c>
      <c r="J25">
        <f t="shared" si="0"/>
        <v>-5.0000000000000044E-2</v>
      </c>
      <c r="K25" s="2">
        <f t="shared" si="1"/>
        <v>-2.7027027027027049</v>
      </c>
      <c r="L25" s="3">
        <f t="shared" si="2"/>
        <v>1.93751000000002E-2</v>
      </c>
      <c r="M25" s="3">
        <f t="shared" si="3"/>
        <v>8.3340209883447907E-3</v>
      </c>
      <c r="N25" s="4">
        <f t="shared" si="4"/>
        <v>1.0473027027027135</v>
      </c>
    </row>
    <row r="26" spans="1:15" x14ac:dyDescent="0.25">
      <c r="A26">
        <v>28032022</v>
      </c>
      <c r="B26">
        <v>30032022</v>
      </c>
      <c r="C26" t="s">
        <v>82</v>
      </c>
      <c r="D26" t="s">
        <v>5</v>
      </c>
      <c r="E26">
        <v>4</v>
      </c>
      <c r="F26">
        <v>900</v>
      </c>
      <c r="G26">
        <v>900</v>
      </c>
      <c r="H26">
        <v>2.0299999999999998</v>
      </c>
      <c r="I26">
        <v>1.97</v>
      </c>
      <c r="J26">
        <f t="shared" si="0"/>
        <v>-5.9999999999999831E-2</v>
      </c>
      <c r="K26" s="2">
        <f t="shared" si="1"/>
        <v>-2.9556650246305338</v>
      </c>
      <c r="L26" s="3">
        <f t="shared" si="2"/>
        <v>2.6395379999999857E-2</v>
      </c>
      <c r="M26" s="3">
        <f t="shared" si="3"/>
        <v>1.1314688529555125E-2</v>
      </c>
      <c r="N26" s="4">
        <f t="shared" si="4"/>
        <v>1.3002650246305349</v>
      </c>
    </row>
    <row r="27" spans="1:15" x14ac:dyDescent="0.25">
      <c r="A27">
        <v>28032022</v>
      </c>
      <c r="B27">
        <v>30032022</v>
      </c>
      <c r="C27" t="s">
        <v>82</v>
      </c>
      <c r="D27" t="s">
        <v>5</v>
      </c>
      <c r="E27">
        <v>5</v>
      </c>
      <c r="F27">
        <v>900</v>
      </c>
      <c r="G27">
        <v>900</v>
      </c>
      <c r="H27">
        <v>1.91</v>
      </c>
      <c r="I27">
        <v>1.85</v>
      </c>
      <c r="J27">
        <f t="shared" si="0"/>
        <v>-5.9999999999999831E-2</v>
      </c>
      <c r="K27" s="2">
        <f t="shared" si="1"/>
        <v>-3.1413612565444939</v>
      </c>
      <c r="L27" s="3">
        <f t="shared" si="2"/>
        <v>2.838185999999987E-2</v>
      </c>
      <c r="M27" s="3">
        <f t="shared" si="3"/>
        <v>1.2154407360764922E-2</v>
      </c>
      <c r="N27" s="4">
        <f t="shared" si="4"/>
        <v>1.485961256544496</v>
      </c>
    </row>
    <row r="28" spans="1:15" x14ac:dyDescent="0.25">
      <c r="A28">
        <v>28032022</v>
      </c>
      <c r="B28">
        <v>30032022</v>
      </c>
      <c r="C28" t="s">
        <v>82</v>
      </c>
      <c r="D28" t="s">
        <v>5</v>
      </c>
      <c r="E28">
        <v>7</v>
      </c>
      <c r="F28" t="s">
        <v>83</v>
      </c>
      <c r="G28" t="s">
        <v>83</v>
      </c>
      <c r="H28">
        <v>1.69</v>
      </c>
      <c r="I28">
        <v>1.63</v>
      </c>
      <c r="J28">
        <f t="shared" si="0"/>
        <v>-6.0000000000000053E-2</v>
      </c>
      <c r="K28" s="2">
        <f t="shared" si="1"/>
        <v>-3.5502958579881692</v>
      </c>
      <c r="L28" s="3">
        <f t="shared" si="2"/>
        <v>3.2023740000000078E-2</v>
      </c>
      <c r="M28" s="3">
        <f t="shared" si="3"/>
        <v>1.3689687632680454E-2</v>
      </c>
      <c r="N28" s="4">
        <f t="shared" si="4"/>
        <v>1.8948958579881703</v>
      </c>
    </row>
    <row r="29" spans="1:15" x14ac:dyDescent="0.25">
      <c r="A29">
        <v>28032022</v>
      </c>
      <c r="B29">
        <v>30032022</v>
      </c>
      <c r="C29" t="s">
        <v>82</v>
      </c>
      <c r="D29" t="s">
        <v>5</v>
      </c>
      <c r="E29">
        <v>9</v>
      </c>
      <c r="F29">
        <v>900</v>
      </c>
      <c r="G29">
        <v>900</v>
      </c>
      <c r="H29">
        <v>1.57</v>
      </c>
      <c r="I29">
        <v>1.51</v>
      </c>
      <c r="J29">
        <f t="shared" si="0"/>
        <v>-6.0000000000000053E-2</v>
      </c>
      <c r="K29" s="2">
        <f t="shared" si="1"/>
        <v>-3.8216560509554172</v>
      </c>
      <c r="L29" s="3">
        <f t="shared" si="2"/>
        <v>3.4010220000000091E-2</v>
      </c>
      <c r="M29" s="3">
        <f t="shared" si="3"/>
        <v>1.4524831279848594E-2</v>
      </c>
      <c r="N29" s="4">
        <f t="shared" si="4"/>
        <v>2.1662560509554196</v>
      </c>
    </row>
    <row r="30" spans="1:15" x14ac:dyDescent="0.25">
      <c r="A30">
        <v>28032022</v>
      </c>
      <c r="B30">
        <v>30032022</v>
      </c>
      <c r="C30" t="s">
        <v>82</v>
      </c>
      <c r="D30" t="s">
        <v>5</v>
      </c>
      <c r="E30">
        <v>4</v>
      </c>
      <c r="F30">
        <v>300</v>
      </c>
      <c r="G30">
        <v>300</v>
      </c>
      <c r="H30">
        <v>2.02</v>
      </c>
      <c r="I30">
        <v>1.95</v>
      </c>
      <c r="J30">
        <f t="shared" si="0"/>
        <v>-7.0000000000000062E-2</v>
      </c>
      <c r="K30" s="2">
        <f t="shared" si="1"/>
        <v>-3.4653465346534684</v>
      </c>
      <c r="L30" s="3">
        <f t="shared" si="2"/>
        <v>3.6560920000000108E-2</v>
      </c>
      <c r="M30" s="3">
        <f t="shared" si="3"/>
        <v>1.5594831217491978E-2</v>
      </c>
      <c r="N30" s="4">
        <f t="shared" si="4"/>
        <v>1.8099465346534707</v>
      </c>
    </row>
    <row r="31" spans="1:15" x14ac:dyDescent="0.25">
      <c r="A31">
        <v>28032022</v>
      </c>
      <c r="B31">
        <v>30032022</v>
      </c>
      <c r="C31" t="s">
        <v>82</v>
      </c>
      <c r="D31" t="s">
        <v>5</v>
      </c>
      <c r="E31">
        <v>3</v>
      </c>
      <c r="F31" t="s">
        <v>83</v>
      </c>
      <c r="G31" t="s">
        <v>83</v>
      </c>
      <c r="H31">
        <v>1.86</v>
      </c>
      <c r="I31">
        <v>1.79</v>
      </c>
      <c r="J31">
        <f t="shared" si="0"/>
        <v>-7.0000000000000062E-2</v>
      </c>
      <c r="K31" s="2">
        <f t="shared" si="1"/>
        <v>-3.7634408602150566</v>
      </c>
      <c r="L31" s="3">
        <f t="shared" si="2"/>
        <v>3.9209560000000199E-2</v>
      </c>
      <c r="M31" s="3">
        <f t="shared" si="3"/>
        <v>1.6703133288364404E-2</v>
      </c>
      <c r="N31" s="4">
        <f t="shared" si="4"/>
        <v>2.1080408602150644</v>
      </c>
    </row>
    <row r="32" spans="1:15" x14ac:dyDescent="0.25">
      <c r="A32">
        <v>28032022</v>
      </c>
      <c r="B32">
        <v>30032022</v>
      </c>
      <c r="C32" t="s">
        <v>82</v>
      </c>
      <c r="D32" t="s">
        <v>5</v>
      </c>
      <c r="E32">
        <v>3</v>
      </c>
      <c r="F32">
        <v>100</v>
      </c>
      <c r="G32">
        <v>100</v>
      </c>
      <c r="H32">
        <v>1.8</v>
      </c>
      <c r="I32">
        <v>1.73</v>
      </c>
      <c r="J32">
        <f t="shared" si="0"/>
        <v>-7.0000000000000062E-2</v>
      </c>
      <c r="K32" s="2">
        <f t="shared" si="1"/>
        <v>-3.8888888888888924</v>
      </c>
      <c r="L32" s="3">
        <f t="shared" si="2"/>
        <v>4.0202800000000094E-2</v>
      </c>
      <c r="M32" s="3">
        <f t="shared" si="3"/>
        <v>1.7118018466800947E-2</v>
      </c>
      <c r="N32" s="4">
        <f t="shared" si="4"/>
        <v>2.2334888888888944</v>
      </c>
    </row>
    <row r="33" spans="1:15" x14ac:dyDescent="0.25">
      <c r="A33">
        <v>28032022</v>
      </c>
      <c r="B33">
        <v>30032022</v>
      </c>
      <c r="C33" t="s">
        <v>82</v>
      </c>
      <c r="D33" t="s">
        <v>5</v>
      </c>
      <c r="E33">
        <v>5</v>
      </c>
      <c r="F33" t="s">
        <v>83</v>
      </c>
      <c r="G33" t="s">
        <v>83</v>
      </c>
      <c r="H33">
        <v>1.91</v>
      </c>
      <c r="I33">
        <v>1.83</v>
      </c>
      <c r="J33">
        <f t="shared" si="0"/>
        <v>-7.9999999999999849E-2</v>
      </c>
      <c r="K33" s="2">
        <f t="shared" si="1"/>
        <v>-4.1884816753926621</v>
      </c>
      <c r="L33" s="3">
        <f t="shared" si="2"/>
        <v>4.8381859999999888E-2</v>
      </c>
      <c r="M33" s="3">
        <f t="shared" si="3"/>
        <v>2.0519497804839262E-2</v>
      </c>
      <c r="N33" s="4">
        <f t="shared" si="4"/>
        <v>2.5330816753926642</v>
      </c>
    </row>
    <row r="34" spans="1:15" x14ac:dyDescent="0.25">
      <c r="A34">
        <v>28032022</v>
      </c>
      <c r="B34">
        <v>30032022</v>
      </c>
      <c r="C34" t="s">
        <v>82</v>
      </c>
      <c r="D34" t="s">
        <v>5</v>
      </c>
      <c r="E34">
        <v>6</v>
      </c>
      <c r="F34">
        <v>100</v>
      </c>
      <c r="G34">
        <v>100</v>
      </c>
      <c r="H34">
        <v>1.86</v>
      </c>
      <c r="I34">
        <v>1.78</v>
      </c>
      <c r="J34">
        <f t="shared" si="0"/>
        <v>-8.0000000000000071E-2</v>
      </c>
      <c r="K34" s="2">
        <f t="shared" si="1"/>
        <v>-4.3010752688172085</v>
      </c>
      <c r="L34" s="3">
        <f t="shared" si="2"/>
        <v>4.9209560000000208E-2</v>
      </c>
      <c r="M34" s="3">
        <f t="shared" si="3"/>
        <v>2.0862239063123386E-2</v>
      </c>
      <c r="N34" s="4">
        <f t="shared" si="4"/>
        <v>2.6456752688172154</v>
      </c>
    </row>
    <row r="35" spans="1:15" x14ac:dyDescent="0.25">
      <c r="A35">
        <v>28032022</v>
      </c>
      <c r="B35">
        <v>30032022</v>
      </c>
      <c r="C35" t="s">
        <v>82</v>
      </c>
      <c r="D35" t="s">
        <v>5</v>
      </c>
      <c r="E35">
        <v>6</v>
      </c>
      <c r="F35" t="s">
        <v>83</v>
      </c>
      <c r="G35" t="s">
        <v>83</v>
      </c>
      <c r="H35">
        <v>1.81</v>
      </c>
      <c r="I35">
        <v>1.72</v>
      </c>
      <c r="J35">
        <f t="shared" si="0"/>
        <v>-9.000000000000008E-2</v>
      </c>
      <c r="K35" s="2">
        <f t="shared" si="1"/>
        <v>-4.9723756906077385</v>
      </c>
      <c r="L35" s="3">
        <f t="shared" si="2"/>
        <v>6.0037260000000092E-2</v>
      </c>
      <c r="M35" s="3">
        <f t="shared" si="3"/>
        <v>2.5321130857222537E-2</v>
      </c>
      <c r="N35" s="4">
        <f t="shared" si="4"/>
        <v>3.3169756906077397</v>
      </c>
    </row>
    <row r="36" spans="1:15" x14ac:dyDescent="0.25">
      <c r="A36">
        <v>28032022</v>
      </c>
      <c r="B36">
        <v>30032022</v>
      </c>
      <c r="C36" t="s">
        <v>82</v>
      </c>
      <c r="D36" t="s">
        <v>5</v>
      </c>
      <c r="E36">
        <v>2</v>
      </c>
      <c r="F36">
        <v>900</v>
      </c>
      <c r="G36">
        <v>900</v>
      </c>
      <c r="H36">
        <v>1.53</v>
      </c>
      <c r="I36">
        <v>1.44</v>
      </c>
      <c r="J36">
        <f t="shared" si="0"/>
        <v>-9.000000000000008E-2</v>
      </c>
      <c r="K36" s="2">
        <f t="shared" si="1"/>
        <v>-5.8823529411764754</v>
      </c>
      <c r="L36" s="3">
        <f t="shared" si="2"/>
        <v>6.4672380000000196E-2</v>
      </c>
      <c r="M36" s="3">
        <f t="shared" si="3"/>
        <v>2.7215987636166516E-2</v>
      </c>
      <c r="N36" s="4">
        <f t="shared" si="4"/>
        <v>4.2269529411764832</v>
      </c>
    </row>
    <row r="37" spans="1:15" x14ac:dyDescent="0.25">
      <c r="A37">
        <v>28032022</v>
      </c>
      <c r="B37">
        <v>30032022</v>
      </c>
      <c r="C37" t="s">
        <v>82</v>
      </c>
      <c r="D37" t="s">
        <v>5</v>
      </c>
      <c r="E37">
        <v>4</v>
      </c>
      <c r="F37">
        <v>100</v>
      </c>
      <c r="G37">
        <v>100</v>
      </c>
      <c r="H37">
        <v>1.92</v>
      </c>
      <c r="I37">
        <v>1.8</v>
      </c>
      <c r="J37">
        <f t="shared" si="0"/>
        <v>-0.11999999999999988</v>
      </c>
      <c r="K37" s="2">
        <f t="shared" si="1"/>
        <v>-6.2499999999999947</v>
      </c>
      <c r="L37" s="3">
        <f t="shared" si="2"/>
        <v>8.8216319999999904E-2</v>
      </c>
      <c r="M37" s="3">
        <f t="shared" si="3"/>
        <v>3.6715234740991504E-2</v>
      </c>
      <c r="N37" s="4">
        <f t="shared" si="4"/>
        <v>4.5945999999999954</v>
      </c>
      <c r="O37" t="s">
        <v>84</v>
      </c>
    </row>
    <row r="38" spans="1:15" x14ac:dyDescent="0.25">
      <c r="A38">
        <v>28032022</v>
      </c>
      <c r="B38">
        <v>30032022</v>
      </c>
      <c r="C38" t="s">
        <v>82</v>
      </c>
      <c r="D38" t="s">
        <v>5</v>
      </c>
      <c r="E38">
        <v>10</v>
      </c>
      <c r="F38">
        <v>100</v>
      </c>
      <c r="G38">
        <v>100</v>
      </c>
      <c r="H38">
        <v>1.29</v>
      </c>
      <c r="I38">
        <v>1.1499999999999999</v>
      </c>
      <c r="J38">
        <f t="shared" si="0"/>
        <v>-0.14000000000000012</v>
      </c>
      <c r="K38" s="2">
        <f t="shared" si="1"/>
        <v>-10.852713178294584</v>
      </c>
      <c r="L38" s="3">
        <f t="shared" si="2"/>
        <v>0.11864534000000027</v>
      </c>
      <c r="M38" s="3">
        <f t="shared" si="3"/>
        <v>4.8692417810713602E-2</v>
      </c>
      <c r="N38" s="4">
        <f t="shared" si="4"/>
        <v>9.1973131782945945</v>
      </c>
    </row>
    <row r="39" spans="1:15" x14ac:dyDescent="0.25">
      <c r="A39">
        <v>28032022</v>
      </c>
      <c r="B39">
        <v>30032022</v>
      </c>
      <c r="C39" t="s">
        <v>82</v>
      </c>
      <c r="D39" t="s">
        <v>5</v>
      </c>
      <c r="E39">
        <v>7</v>
      </c>
      <c r="F39">
        <v>900</v>
      </c>
      <c r="G39">
        <v>900</v>
      </c>
      <c r="H39">
        <v>1.69</v>
      </c>
      <c r="I39">
        <v>1.53</v>
      </c>
      <c r="J39">
        <f t="shared" si="0"/>
        <v>-0.15999999999999992</v>
      </c>
      <c r="K39" s="2">
        <f t="shared" si="1"/>
        <v>-9.4674556213017702</v>
      </c>
      <c r="L39" s="3">
        <f t="shared" si="2"/>
        <v>0.13202373999999995</v>
      </c>
      <c r="M39" s="3">
        <f t="shared" si="3"/>
        <v>5.3855534663993801E-2</v>
      </c>
      <c r="N39" s="4">
        <f t="shared" si="4"/>
        <v>7.8120556213017718</v>
      </c>
    </row>
    <row r="40" spans="1:15" x14ac:dyDescent="0.25">
      <c r="A40">
        <v>28032022</v>
      </c>
      <c r="B40">
        <v>30032022</v>
      </c>
      <c r="C40" t="s">
        <v>82</v>
      </c>
      <c r="D40" t="s">
        <v>5</v>
      </c>
      <c r="E40">
        <v>2</v>
      </c>
      <c r="F40">
        <v>300</v>
      </c>
      <c r="G40">
        <v>300</v>
      </c>
      <c r="H40">
        <v>1.52</v>
      </c>
      <c r="I40">
        <v>1.35</v>
      </c>
      <c r="J40">
        <f t="shared" si="0"/>
        <v>-0.16999999999999993</v>
      </c>
      <c r="K40" s="2">
        <f t="shared" si="1"/>
        <v>-11.184210526315784</v>
      </c>
      <c r="L40" s="3">
        <f t="shared" si="2"/>
        <v>0.14483792000000006</v>
      </c>
      <c r="M40" s="3">
        <f t="shared" si="3"/>
        <v>5.8744005949144786E-2</v>
      </c>
      <c r="N40" s="4">
        <f t="shared" si="4"/>
        <v>9.5288105263157945</v>
      </c>
    </row>
    <row r="41" spans="1:15" x14ac:dyDescent="0.25">
      <c r="A41">
        <v>28032022</v>
      </c>
      <c r="B41">
        <v>30032022</v>
      </c>
      <c r="C41" t="s">
        <v>82</v>
      </c>
      <c r="D41" t="s">
        <v>5</v>
      </c>
      <c r="E41">
        <v>7</v>
      </c>
      <c r="F41">
        <v>100</v>
      </c>
      <c r="G41">
        <v>100</v>
      </c>
      <c r="H41">
        <v>1.66</v>
      </c>
      <c r="I41">
        <v>1.34</v>
      </c>
      <c r="J41">
        <f t="shared" si="0"/>
        <v>-0.31999999999999984</v>
      </c>
      <c r="K41" s="2">
        <f t="shared" si="1"/>
        <v>-19.277108433734931</v>
      </c>
      <c r="L41" s="3">
        <f t="shared" si="2"/>
        <v>0.29252035999999992</v>
      </c>
      <c r="M41" s="3">
        <f t="shared" si="3"/>
        <v>0.11143739290022302</v>
      </c>
      <c r="N41" s="4">
        <f t="shared" si="4"/>
        <v>17.621708433734938</v>
      </c>
      <c r="O41" t="s">
        <v>86</v>
      </c>
    </row>
    <row r="42" spans="1:15" x14ac:dyDescent="0.25">
      <c r="A42">
        <v>28032022</v>
      </c>
      <c r="B42">
        <v>30032022</v>
      </c>
      <c r="C42" t="s">
        <v>82</v>
      </c>
      <c r="D42" t="s">
        <v>5</v>
      </c>
      <c r="E42" t="s">
        <v>7</v>
      </c>
      <c r="F42" t="s">
        <v>88</v>
      </c>
      <c r="G42" t="s">
        <v>89</v>
      </c>
      <c r="H42">
        <v>1.9</v>
      </c>
      <c r="I42">
        <v>1.85</v>
      </c>
      <c r="J42">
        <f t="shared" si="0"/>
        <v>-4.9999999999999822E-2</v>
      </c>
      <c r="K42" s="2">
        <f t="shared" si="1"/>
        <v>-2.6315789473684119</v>
      </c>
      <c r="L42" s="3" t="s">
        <v>90</v>
      </c>
      <c r="M42" s="3" t="e">
        <f t="shared" si="3"/>
        <v>#VALUE!</v>
      </c>
      <c r="N42" t="s">
        <v>90</v>
      </c>
    </row>
    <row r="43" spans="1:15" x14ac:dyDescent="0.25">
      <c r="A43">
        <v>28032022</v>
      </c>
      <c r="B43">
        <v>30032022</v>
      </c>
      <c r="C43" t="s">
        <v>82</v>
      </c>
      <c r="D43" t="s">
        <v>5</v>
      </c>
      <c r="E43" t="s">
        <v>7</v>
      </c>
      <c r="F43" t="s">
        <v>91</v>
      </c>
      <c r="G43" t="s">
        <v>89</v>
      </c>
      <c r="H43">
        <v>1.85</v>
      </c>
      <c r="I43">
        <v>1.74</v>
      </c>
      <c r="J43">
        <f t="shared" si="0"/>
        <v>-0.1100000000000001</v>
      </c>
      <c r="K43" s="2">
        <f t="shared" si="1"/>
        <v>-5.9459459459459509</v>
      </c>
      <c r="L43" s="3" t="s">
        <v>90</v>
      </c>
      <c r="M43" s="3" t="e">
        <f t="shared" si="3"/>
        <v>#VALUE!</v>
      </c>
      <c r="N43" s="6" t="s">
        <v>90</v>
      </c>
    </row>
    <row r="44" spans="1:15" x14ac:dyDescent="0.25">
      <c r="A44">
        <v>28032022</v>
      </c>
      <c r="B44">
        <v>30032022</v>
      </c>
      <c r="C44" t="s">
        <v>82</v>
      </c>
      <c r="D44" t="s">
        <v>5</v>
      </c>
      <c r="E44" t="s">
        <v>7</v>
      </c>
      <c r="F44" t="s">
        <v>92</v>
      </c>
      <c r="G44" t="s">
        <v>89</v>
      </c>
      <c r="H44">
        <v>1.88</v>
      </c>
      <c r="I44">
        <v>1.85</v>
      </c>
      <c r="J44">
        <f t="shared" si="0"/>
        <v>-2.9999999999999805E-2</v>
      </c>
      <c r="K44" s="2">
        <f t="shared" si="1"/>
        <v>-1.5957446808510536</v>
      </c>
      <c r="L44" s="3" t="s">
        <v>90</v>
      </c>
      <c r="M44" s="3" t="e">
        <f t="shared" si="3"/>
        <v>#VALUE!</v>
      </c>
      <c r="N44" s="6" t="s">
        <v>90</v>
      </c>
    </row>
    <row r="45" spans="1:15" x14ac:dyDescent="0.25">
      <c r="A45">
        <v>28032022</v>
      </c>
      <c r="B45">
        <v>30032022</v>
      </c>
      <c r="C45" t="s">
        <v>82</v>
      </c>
      <c r="D45" t="s">
        <v>5</v>
      </c>
      <c r="E45" t="s">
        <v>7</v>
      </c>
      <c r="F45" t="s">
        <v>93</v>
      </c>
      <c r="G45" t="s">
        <v>89</v>
      </c>
      <c r="H45">
        <v>1.92</v>
      </c>
      <c r="I45">
        <v>1.87</v>
      </c>
      <c r="J45">
        <f t="shared" si="0"/>
        <v>-4.9999999999999822E-2</v>
      </c>
      <c r="K45" s="2">
        <f t="shared" si="1"/>
        <v>-2.6041666666666572</v>
      </c>
      <c r="L45" s="3" t="s">
        <v>90</v>
      </c>
      <c r="M45" s="3" t="e">
        <f t="shared" si="3"/>
        <v>#VALUE!</v>
      </c>
      <c r="N45" s="6" t="s">
        <v>90</v>
      </c>
    </row>
    <row r="46" spans="1:15" x14ac:dyDescent="0.25">
      <c r="A46">
        <v>28032022</v>
      </c>
      <c r="B46">
        <v>30032022</v>
      </c>
      <c r="C46" t="s">
        <v>82</v>
      </c>
      <c r="D46" t="s">
        <v>5</v>
      </c>
      <c r="E46" t="s">
        <v>7</v>
      </c>
      <c r="F46" t="s">
        <v>94</v>
      </c>
      <c r="G46" t="s">
        <v>89</v>
      </c>
      <c r="H46">
        <v>1.52</v>
      </c>
      <c r="I46">
        <v>1.43</v>
      </c>
      <c r="J46">
        <f t="shared" si="0"/>
        <v>-9.000000000000008E-2</v>
      </c>
      <c r="K46" s="2">
        <f t="shared" si="1"/>
        <v>-5.9210526315789522</v>
      </c>
      <c r="L46" s="3" t="s">
        <v>90</v>
      </c>
      <c r="M46" s="3" t="e">
        <f t="shared" si="3"/>
        <v>#VALUE!</v>
      </c>
      <c r="N46" s="6" t="s">
        <v>90</v>
      </c>
    </row>
    <row r="47" spans="1:15" x14ac:dyDescent="0.25">
      <c r="A47">
        <v>28032022</v>
      </c>
      <c r="B47">
        <v>30032022</v>
      </c>
      <c r="C47" t="s">
        <v>82</v>
      </c>
      <c r="D47" t="s">
        <v>5</v>
      </c>
      <c r="E47" t="s">
        <v>7</v>
      </c>
      <c r="F47" t="s">
        <v>95</v>
      </c>
      <c r="G47" t="s">
        <v>89</v>
      </c>
      <c r="H47">
        <v>1.58</v>
      </c>
      <c r="I47">
        <v>1.56</v>
      </c>
      <c r="J47">
        <f t="shared" si="0"/>
        <v>-2.0000000000000018E-2</v>
      </c>
      <c r="K47" s="2">
        <f t="shared" si="1"/>
        <v>-1.2658227848101276</v>
      </c>
      <c r="L47" s="3" t="s">
        <v>90</v>
      </c>
      <c r="M47" s="3" t="e">
        <f t="shared" si="3"/>
        <v>#VALUE!</v>
      </c>
      <c r="N47" s="6" t="s">
        <v>90</v>
      </c>
    </row>
    <row r="48" spans="1:15" x14ac:dyDescent="0.25">
      <c r="A48">
        <v>28032022</v>
      </c>
      <c r="B48">
        <v>30032022</v>
      </c>
      <c r="C48" t="s">
        <v>82</v>
      </c>
      <c r="D48" t="s">
        <v>5</v>
      </c>
      <c r="E48" t="s">
        <v>7</v>
      </c>
      <c r="F48" t="s">
        <v>96</v>
      </c>
      <c r="G48" t="s">
        <v>89</v>
      </c>
      <c r="H48">
        <v>1.55</v>
      </c>
      <c r="I48">
        <v>1.49</v>
      </c>
      <c r="J48">
        <f t="shared" si="0"/>
        <v>-6.0000000000000053E-2</v>
      </c>
      <c r="K48" s="2">
        <f t="shared" si="1"/>
        <v>-3.8709677419354875</v>
      </c>
      <c r="L48" s="3" t="s">
        <v>90</v>
      </c>
      <c r="M48" s="3" t="e">
        <f t="shared" si="3"/>
        <v>#VALUE!</v>
      </c>
      <c r="N48" s="6" t="s">
        <v>90</v>
      </c>
    </row>
    <row r="49" spans="1:19" x14ac:dyDescent="0.25">
      <c r="A49">
        <v>28032022</v>
      </c>
      <c r="B49">
        <v>30032022</v>
      </c>
      <c r="C49" t="s">
        <v>82</v>
      </c>
      <c r="D49" t="s">
        <v>5</v>
      </c>
      <c r="E49" t="s">
        <v>7</v>
      </c>
      <c r="F49" t="s">
        <v>97</v>
      </c>
      <c r="G49" t="s">
        <v>89</v>
      </c>
      <c r="H49">
        <v>1.6</v>
      </c>
      <c r="I49">
        <v>1.54</v>
      </c>
      <c r="J49">
        <f t="shared" si="0"/>
        <v>-6.0000000000000053E-2</v>
      </c>
      <c r="K49" s="2">
        <f t="shared" si="1"/>
        <v>-3.7500000000000036</v>
      </c>
      <c r="L49" s="3" t="s">
        <v>90</v>
      </c>
      <c r="M49" s="3" t="e">
        <f t="shared" si="3"/>
        <v>#VALUE!</v>
      </c>
      <c r="N49" s="6" t="s">
        <v>90</v>
      </c>
    </row>
    <row r="50" spans="1:19" x14ac:dyDescent="0.25">
      <c r="A50">
        <v>28032022</v>
      </c>
      <c r="B50">
        <v>30032022</v>
      </c>
      <c r="C50" t="s">
        <v>82</v>
      </c>
      <c r="D50" t="s">
        <v>5</v>
      </c>
      <c r="E50" t="s">
        <v>7</v>
      </c>
      <c r="F50" t="s">
        <v>98</v>
      </c>
      <c r="G50" t="s">
        <v>89</v>
      </c>
      <c r="H50">
        <v>1.6</v>
      </c>
      <c r="I50">
        <v>1.55</v>
      </c>
      <c r="J50">
        <f t="shared" si="0"/>
        <v>-5.0000000000000044E-2</v>
      </c>
      <c r="K50" s="2">
        <f t="shared" si="1"/>
        <v>-3.1250000000000027</v>
      </c>
      <c r="L50" s="3" t="s">
        <v>90</v>
      </c>
      <c r="M50" s="3" t="e">
        <f t="shared" si="3"/>
        <v>#VALUE!</v>
      </c>
      <c r="N50" s="6" t="s">
        <v>90</v>
      </c>
    </row>
    <row r="51" spans="1:19" x14ac:dyDescent="0.25">
      <c r="A51">
        <v>28032022</v>
      </c>
      <c r="B51">
        <v>30032022</v>
      </c>
      <c r="C51" t="s">
        <v>82</v>
      </c>
      <c r="D51" t="s">
        <v>5</v>
      </c>
      <c r="E51" t="s">
        <v>7</v>
      </c>
      <c r="F51" t="s">
        <v>99</v>
      </c>
      <c r="G51" t="s">
        <v>89</v>
      </c>
      <c r="H51">
        <v>1.58</v>
      </c>
      <c r="I51">
        <v>1.6</v>
      </c>
      <c r="J51">
        <f t="shared" si="0"/>
        <v>2.0000000000000018E-2</v>
      </c>
      <c r="K51" s="2">
        <f t="shared" si="1"/>
        <v>1.2658227848101276</v>
      </c>
      <c r="L51" s="3" t="s">
        <v>90</v>
      </c>
      <c r="M51" s="3" t="e">
        <f t="shared" si="3"/>
        <v>#VALUE!</v>
      </c>
      <c r="N51" s="6" t="s">
        <v>90</v>
      </c>
    </row>
    <row r="52" spans="1:19" x14ac:dyDescent="0.25">
      <c r="A52">
        <v>28032022</v>
      </c>
      <c r="B52">
        <v>30032022</v>
      </c>
      <c r="C52" t="s">
        <v>82</v>
      </c>
      <c r="D52" t="s">
        <v>5</v>
      </c>
      <c r="E52" t="s">
        <v>7</v>
      </c>
      <c r="F52" t="s">
        <v>100</v>
      </c>
      <c r="G52" t="s">
        <v>89</v>
      </c>
      <c r="H52">
        <v>1.57</v>
      </c>
      <c r="I52">
        <v>1.55</v>
      </c>
      <c r="J52">
        <f t="shared" si="0"/>
        <v>-2.0000000000000018E-2</v>
      </c>
      <c r="K52" s="2">
        <f t="shared" si="1"/>
        <v>-1.2738853503184724</v>
      </c>
      <c r="L52" s="3" t="s">
        <v>90</v>
      </c>
      <c r="M52" s="3" t="e">
        <f t="shared" si="3"/>
        <v>#VALUE!</v>
      </c>
      <c r="N52" s="6" t="s">
        <v>90</v>
      </c>
    </row>
    <row r="53" spans="1:19" x14ac:dyDescent="0.25">
      <c r="A53">
        <v>28032022</v>
      </c>
      <c r="B53">
        <v>30032022</v>
      </c>
      <c r="C53" t="s">
        <v>82</v>
      </c>
      <c r="D53" t="s">
        <v>5</v>
      </c>
      <c r="E53" t="s">
        <v>7</v>
      </c>
      <c r="F53" t="s">
        <v>101</v>
      </c>
      <c r="G53" t="s">
        <v>89</v>
      </c>
      <c r="H53">
        <v>1.59</v>
      </c>
      <c r="I53">
        <v>1.6</v>
      </c>
      <c r="J53">
        <f t="shared" si="0"/>
        <v>1.0000000000000009E-2</v>
      </c>
      <c r="K53" s="2">
        <f t="shared" si="1"/>
        <v>0.62893081761006342</v>
      </c>
      <c r="L53" s="3" t="s">
        <v>90</v>
      </c>
      <c r="M53" s="3" t="e">
        <f t="shared" si="3"/>
        <v>#VALUE!</v>
      </c>
      <c r="N53" s="6" t="s">
        <v>90</v>
      </c>
    </row>
    <row r="54" spans="1:19" x14ac:dyDescent="0.25">
      <c r="A54">
        <v>28032022</v>
      </c>
      <c r="B54">
        <v>30032022</v>
      </c>
      <c r="C54" t="s">
        <v>82</v>
      </c>
      <c r="D54" t="s">
        <v>5</v>
      </c>
      <c r="E54" t="s">
        <v>7</v>
      </c>
      <c r="F54" t="s">
        <v>102</v>
      </c>
      <c r="G54" t="s">
        <v>89</v>
      </c>
      <c r="H54">
        <v>1.52</v>
      </c>
      <c r="I54">
        <v>1.52</v>
      </c>
      <c r="J54">
        <f t="shared" si="0"/>
        <v>0</v>
      </c>
      <c r="K54" s="2">
        <f t="shared" si="1"/>
        <v>0</v>
      </c>
      <c r="L54" s="3" t="s">
        <v>90</v>
      </c>
      <c r="M54" s="3" t="e">
        <f t="shared" si="3"/>
        <v>#VALUE!</v>
      </c>
      <c r="N54" s="6" t="s">
        <v>90</v>
      </c>
    </row>
    <row r="55" spans="1:19" x14ac:dyDescent="0.25">
      <c r="A55">
        <v>28032022</v>
      </c>
      <c r="B55">
        <v>30032022</v>
      </c>
      <c r="C55" t="s">
        <v>82</v>
      </c>
      <c r="D55" t="s">
        <v>5</v>
      </c>
      <c r="E55" t="s">
        <v>7</v>
      </c>
      <c r="F55" t="s">
        <v>103</v>
      </c>
      <c r="G55" t="s">
        <v>89</v>
      </c>
      <c r="H55">
        <v>1.54</v>
      </c>
      <c r="I55">
        <v>1.55</v>
      </c>
      <c r="J55">
        <f t="shared" si="0"/>
        <v>1.0000000000000009E-2</v>
      </c>
      <c r="K55" s="2">
        <f t="shared" si="1"/>
        <v>0.6493506493506499</v>
      </c>
      <c r="L55" s="3" t="s">
        <v>90</v>
      </c>
      <c r="M55" s="3" t="e">
        <f t="shared" si="3"/>
        <v>#VALUE!</v>
      </c>
      <c r="N55" s="6" t="s">
        <v>90</v>
      </c>
    </row>
    <row r="56" spans="1:19" x14ac:dyDescent="0.25">
      <c r="A56">
        <v>28032022</v>
      </c>
      <c r="B56">
        <v>30032022</v>
      </c>
      <c r="C56" t="s">
        <v>82</v>
      </c>
      <c r="D56" t="s">
        <v>5</v>
      </c>
      <c r="E56" t="s">
        <v>7</v>
      </c>
      <c r="F56" t="s">
        <v>104</v>
      </c>
      <c r="G56" t="s">
        <v>89</v>
      </c>
      <c r="H56">
        <v>1.57</v>
      </c>
      <c r="I56">
        <v>1.62</v>
      </c>
      <c r="J56">
        <f t="shared" si="0"/>
        <v>5.0000000000000044E-2</v>
      </c>
      <c r="K56" s="2">
        <f t="shared" si="1"/>
        <v>3.1847133757961812</v>
      </c>
      <c r="L56" s="3" t="s">
        <v>90</v>
      </c>
      <c r="M56" s="3" t="e">
        <f t="shared" si="3"/>
        <v>#VALUE!</v>
      </c>
      <c r="N56" s="6" t="s">
        <v>90</v>
      </c>
    </row>
    <row r="57" spans="1:19" x14ac:dyDescent="0.25">
      <c r="A57">
        <v>28032022</v>
      </c>
      <c r="B57">
        <v>30032022</v>
      </c>
      <c r="C57" t="s">
        <v>82</v>
      </c>
      <c r="D57" t="s">
        <v>5</v>
      </c>
      <c r="E57" t="s">
        <v>7</v>
      </c>
      <c r="F57" t="s">
        <v>105</v>
      </c>
      <c r="G57" t="s">
        <v>89</v>
      </c>
      <c r="H57">
        <v>1.56</v>
      </c>
      <c r="I57">
        <v>1.55</v>
      </c>
      <c r="J57">
        <f t="shared" si="0"/>
        <v>-1.0000000000000009E-2</v>
      </c>
      <c r="K57" s="2">
        <f t="shared" si="1"/>
        <v>-0.64102564102564163</v>
      </c>
      <c r="L57" s="3" t="s">
        <v>90</v>
      </c>
      <c r="M57" s="3" t="e">
        <f t="shared" si="3"/>
        <v>#VALUE!</v>
      </c>
      <c r="N57" s="6" t="s">
        <v>90</v>
      </c>
    </row>
    <row r="58" spans="1:19" x14ac:dyDescent="0.25">
      <c r="A58">
        <v>28032022</v>
      </c>
      <c r="B58">
        <v>30032022</v>
      </c>
      <c r="C58" t="s">
        <v>82</v>
      </c>
      <c r="D58" t="s">
        <v>5</v>
      </c>
      <c r="E58" t="s">
        <v>7</v>
      </c>
      <c r="F58" t="s">
        <v>106</v>
      </c>
      <c r="G58" t="s">
        <v>89</v>
      </c>
      <c r="H58">
        <v>1.59</v>
      </c>
      <c r="I58">
        <v>1.58</v>
      </c>
      <c r="J58">
        <f t="shared" si="0"/>
        <v>-1.0000000000000009E-2</v>
      </c>
      <c r="K58" s="2">
        <f t="shared" si="1"/>
        <v>-0.62893081761006342</v>
      </c>
      <c r="L58" s="3" t="s">
        <v>90</v>
      </c>
      <c r="M58" s="3" t="e">
        <f t="shared" si="3"/>
        <v>#VALUE!</v>
      </c>
      <c r="N58" s="6" t="s">
        <v>90</v>
      </c>
    </row>
    <row r="59" spans="1:19" x14ac:dyDescent="0.25">
      <c r="A59">
        <v>28032022</v>
      </c>
      <c r="B59">
        <v>30032022</v>
      </c>
      <c r="C59" t="s">
        <v>82</v>
      </c>
      <c r="D59" t="s">
        <v>5</v>
      </c>
      <c r="E59" t="s">
        <v>7</v>
      </c>
      <c r="F59" t="s">
        <v>107</v>
      </c>
      <c r="G59" t="s">
        <v>89</v>
      </c>
      <c r="H59">
        <v>1.58</v>
      </c>
      <c r="I59">
        <v>1.58</v>
      </c>
      <c r="J59">
        <f t="shared" si="0"/>
        <v>0</v>
      </c>
      <c r="K59" s="2">
        <f t="shared" si="1"/>
        <v>0</v>
      </c>
      <c r="L59" s="3" t="s">
        <v>90</v>
      </c>
      <c r="M59" s="3" t="e">
        <f t="shared" si="3"/>
        <v>#VALUE!</v>
      </c>
      <c r="N59" s="6" t="s">
        <v>90</v>
      </c>
    </row>
    <row r="60" spans="1:19" x14ac:dyDescent="0.25">
      <c r="A60">
        <v>28032022</v>
      </c>
      <c r="B60">
        <v>30032022</v>
      </c>
      <c r="C60" t="s">
        <v>82</v>
      </c>
      <c r="D60" t="s">
        <v>5</v>
      </c>
      <c r="E60" t="s">
        <v>7</v>
      </c>
      <c r="F60" t="s">
        <v>108</v>
      </c>
      <c r="G60" t="s">
        <v>89</v>
      </c>
      <c r="H60">
        <v>1.57</v>
      </c>
      <c r="I60">
        <v>1.57</v>
      </c>
      <c r="J60">
        <f t="shared" si="0"/>
        <v>0</v>
      </c>
      <c r="K60" s="2">
        <f t="shared" si="1"/>
        <v>0</v>
      </c>
      <c r="L60" s="3" t="s">
        <v>90</v>
      </c>
      <c r="M60" s="3" t="e">
        <f t="shared" si="3"/>
        <v>#VALUE!</v>
      </c>
      <c r="N60" s="6" t="s">
        <v>90</v>
      </c>
    </row>
    <row r="61" spans="1:19" x14ac:dyDescent="0.25">
      <c r="A61">
        <v>28032022</v>
      </c>
      <c r="B61">
        <v>30032022</v>
      </c>
      <c r="C61" t="s">
        <v>82</v>
      </c>
      <c r="D61" t="s">
        <v>5</v>
      </c>
      <c r="E61" t="s">
        <v>7</v>
      </c>
      <c r="F61" t="s">
        <v>109</v>
      </c>
      <c r="G61" t="s">
        <v>89</v>
      </c>
      <c r="H61">
        <v>1.55</v>
      </c>
      <c r="I61">
        <v>1.48</v>
      </c>
      <c r="J61">
        <f t="shared" si="0"/>
        <v>-7.0000000000000062E-2</v>
      </c>
      <c r="K61" s="2">
        <f t="shared" si="1"/>
        <v>-4.5161290322580685</v>
      </c>
      <c r="L61" s="3" t="s">
        <v>90</v>
      </c>
      <c r="M61" s="3" t="e">
        <f t="shared" si="3"/>
        <v>#VALUE!</v>
      </c>
      <c r="N61" s="6" t="s">
        <v>90</v>
      </c>
    </row>
    <row r="62" spans="1:19" x14ac:dyDescent="0.25">
      <c r="A62">
        <v>8032022</v>
      </c>
      <c r="B62">
        <v>10032022</v>
      </c>
      <c r="C62" t="s">
        <v>82</v>
      </c>
      <c r="D62" t="s">
        <v>6</v>
      </c>
      <c r="E62">
        <v>4</v>
      </c>
      <c r="F62">
        <v>300</v>
      </c>
      <c r="G62">
        <v>300</v>
      </c>
      <c r="H62">
        <v>1.59</v>
      </c>
      <c r="I62">
        <v>1.66</v>
      </c>
      <c r="J62">
        <f t="shared" si="0"/>
        <v>6.999999999999984E-2</v>
      </c>
      <c r="K62" s="2">
        <f t="shared" si="1"/>
        <v>4.4025157232704304</v>
      </c>
      <c r="L62" s="3">
        <f t="shared" ref="L62:L101" si="5">(H62*1.030184)-I62</f>
        <v>-2.2007439999999878E-2</v>
      </c>
      <c r="M62" s="3">
        <f t="shared" si="3"/>
        <v>-9.6644490602877595E-3</v>
      </c>
      <c r="N62" s="4">
        <f t="shared" ref="N62:N101" si="6">(L62/H62)*100</f>
        <v>-1.3841157232704326</v>
      </c>
      <c r="O62" t="s">
        <v>86</v>
      </c>
      <c r="S62" s="5"/>
    </row>
    <row r="63" spans="1:19" x14ac:dyDescent="0.25">
      <c r="A63">
        <v>8032022</v>
      </c>
      <c r="B63">
        <v>10032022</v>
      </c>
      <c r="C63" t="s">
        <v>82</v>
      </c>
      <c r="D63" t="s">
        <v>6</v>
      </c>
      <c r="E63">
        <v>2</v>
      </c>
      <c r="F63">
        <v>100</v>
      </c>
      <c r="G63">
        <v>100</v>
      </c>
      <c r="H63">
        <v>1.24</v>
      </c>
      <c r="I63">
        <v>1.28</v>
      </c>
      <c r="J63">
        <f t="shared" si="0"/>
        <v>4.0000000000000036E-2</v>
      </c>
      <c r="K63" s="2">
        <f t="shared" si="1"/>
        <v>3.2258064516129057</v>
      </c>
      <c r="L63" s="3">
        <f t="shared" si="5"/>
        <v>-2.5718400000001029E-3</v>
      </c>
      <c r="M63" s="3">
        <f t="shared" si="3"/>
        <v>-1.1183746779424419E-3</v>
      </c>
      <c r="N63" s="4">
        <f t="shared" si="6"/>
        <v>-0.20740645161291152</v>
      </c>
      <c r="S63" s="5"/>
    </row>
    <row r="64" spans="1:19" x14ac:dyDescent="0.25">
      <c r="A64">
        <v>8032022</v>
      </c>
      <c r="B64">
        <v>10032022</v>
      </c>
      <c r="C64" t="s">
        <v>82</v>
      </c>
      <c r="D64" t="s">
        <v>6</v>
      </c>
      <c r="E64">
        <v>3</v>
      </c>
      <c r="F64" t="s">
        <v>83</v>
      </c>
      <c r="G64" t="s">
        <v>83</v>
      </c>
      <c r="H64">
        <v>1.48</v>
      </c>
      <c r="I64">
        <v>1.52</v>
      </c>
      <c r="J64">
        <f t="shared" si="0"/>
        <v>4.0000000000000036E-2</v>
      </c>
      <c r="K64" s="2">
        <f t="shared" si="1"/>
        <v>2.7027027027027053</v>
      </c>
      <c r="L64" s="3">
        <f t="shared" si="5"/>
        <v>4.672319999999841E-3</v>
      </c>
      <c r="M64" s="3">
        <f t="shared" si="3"/>
        <v>2.0244370591129645E-3</v>
      </c>
      <c r="N64" s="4">
        <f t="shared" si="6"/>
        <v>0.31569729729728657</v>
      </c>
      <c r="O64" t="s">
        <v>85</v>
      </c>
    </row>
    <row r="65" spans="1:15" x14ac:dyDescent="0.25">
      <c r="A65">
        <v>8032022</v>
      </c>
      <c r="B65">
        <v>10032022</v>
      </c>
      <c r="C65" t="s">
        <v>82</v>
      </c>
      <c r="D65" t="s">
        <v>6</v>
      </c>
      <c r="E65">
        <v>6</v>
      </c>
      <c r="F65">
        <v>300</v>
      </c>
      <c r="G65">
        <v>300</v>
      </c>
      <c r="H65">
        <v>1.25</v>
      </c>
      <c r="I65">
        <v>1.25</v>
      </c>
      <c r="J65">
        <f t="shared" si="0"/>
        <v>0</v>
      </c>
      <c r="K65" s="2">
        <f t="shared" si="1"/>
        <v>0</v>
      </c>
      <c r="L65" s="3">
        <f t="shared" si="5"/>
        <v>3.7730000000000041E-2</v>
      </c>
      <c r="M65" s="3">
        <f t="shared" si="3"/>
        <v>1.6084372044931055E-2</v>
      </c>
      <c r="N65" s="4">
        <f t="shared" si="6"/>
        <v>3.0184000000000033</v>
      </c>
    </row>
    <row r="66" spans="1:15" x14ac:dyDescent="0.25">
      <c r="A66">
        <v>8032022</v>
      </c>
      <c r="B66">
        <v>10032022</v>
      </c>
      <c r="C66" t="s">
        <v>82</v>
      </c>
      <c r="D66" t="s">
        <v>6</v>
      </c>
      <c r="E66">
        <v>1</v>
      </c>
      <c r="F66">
        <v>900</v>
      </c>
      <c r="G66">
        <v>900</v>
      </c>
      <c r="H66">
        <v>1.58</v>
      </c>
      <c r="I66">
        <v>1.58</v>
      </c>
      <c r="J66">
        <f t="shared" ref="J66:J129" si="7">I66-H66</f>
        <v>0</v>
      </c>
      <c r="K66" s="2">
        <f t="shared" ref="K66:K129" si="8">(J66/H66)*100</f>
        <v>0</v>
      </c>
      <c r="L66" s="3">
        <f t="shared" si="5"/>
        <v>4.7690720000000075E-2</v>
      </c>
      <c r="M66" s="3">
        <f t="shared" ref="M66:M129" si="9">LOG10(L66+1)</f>
        <v>2.0233097131537658E-2</v>
      </c>
      <c r="N66" s="4">
        <f t="shared" si="6"/>
        <v>3.0184000000000046</v>
      </c>
    </row>
    <row r="67" spans="1:15" x14ac:dyDescent="0.25">
      <c r="A67">
        <v>8032022</v>
      </c>
      <c r="B67">
        <v>10032022</v>
      </c>
      <c r="C67" t="s">
        <v>82</v>
      </c>
      <c r="D67" t="s">
        <v>6</v>
      </c>
      <c r="E67">
        <v>7</v>
      </c>
      <c r="F67">
        <v>100</v>
      </c>
      <c r="G67">
        <v>100</v>
      </c>
      <c r="H67">
        <v>1.48</v>
      </c>
      <c r="I67">
        <v>1.47</v>
      </c>
      <c r="J67">
        <f t="shared" si="7"/>
        <v>-1.0000000000000009E-2</v>
      </c>
      <c r="K67" s="2">
        <f t="shared" si="8"/>
        <v>-0.67567567567567632</v>
      </c>
      <c r="L67" s="3">
        <f t="shared" si="5"/>
        <v>5.4672319999999885E-2</v>
      </c>
      <c r="M67" s="3">
        <f t="shared" si="9"/>
        <v>2.3117548049930988E-2</v>
      </c>
      <c r="N67" s="4">
        <f t="shared" si="6"/>
        <v>3.6940756756756676</v>
      </c>
    </row>
    <row r="68" spans="1:15" x14ac:dyDescent="0.25">
      <c r="A68">
        <v>8032022</v>
      </c>
      <c r="B68">
        <v>10032022</v>
      </c>
      <c r="C68" t="s">
        <v>82</v>
      </c>
      <c r="D68" t="s">
        <v>6</v>
      </c>
      <c r="E68">
        <v>2</v>
      </c>
      <c r="F68">
        <v>300</v>
      </c>
      <c r="G68">
        <v>300</v>
      </c>
      <c r="H68">
        <v>1.26</v>
      </c>
      <c r="I68">
        <v>1.24</v>
      </c>
      <c r="J68">
        <f t="shared" si="7"/>
        <v>-2.0000000000000018E-2</v>
      </c>
      <c r="K68" s="2">
        <f t="shared" si="8"/>
        <v>-1.5873015873015885</v>
      </c>
      <c r="L68" s="3">
        <f t="shared" si="5"/>
        <v>5.8031839999999946E-2</v>
      </c>
      <c r="M68" s="3">
        <f t="shared" si="9"/>
        <v>2.4498737385589837E-2</v>
      </c>
      <c r="N68" s="4">
        <f t="shared" si="6"/>
        <v>4.6057015873015832</v>
      </c>
      <c r="O68" t="s">
        <v>86</v>
      </c>
    </row>
    <row r="69" spans="1:15" x14ac:dyDescent="0.25">
      <c r="A69">
        <v>8032022</v>
      </c>
      <c r="B69">
        <v>10032022</v>
      </c>
      <c r="C69" t="s">
        <v>82</v>
      </c>
      <c r="D69" t="s">
        <v>6</v>
      </c>
      <c r="E69">
        <v>2</v>
      </c>
      <c r="F69">
        <v>900</v>
      </c>
      <c r="G69">
        <v>900</v>
      </c>
      <c r="H69">
        <v>1.26</v>
      </c>
      <c r="I69">
        <v>1.24</v>
      </c>
      <c r="J69">
        <f t="shared" si="7"/>
        <v>-2.0000000000000018E-2</v>
      </c>
      <c r="K69" s="2">
        <f t="shared" si="8"/>
        <v>-1.5873015873015885</v>
      </c>
      <c r="L69" s="3">
        <f t="shared" si="5"/>
        <v>5.8031839999999946E-2</v>
      </c>
      <c r="M69" s="3">
        <f t="shared" si="9"/>
        <v>2.4498737385589837E-2</v>
      </c>
      <c r="N69" s="4">
        <f t="shared" si="6"/>
        <v>4.6057015873015832</v>
      </c>
      <c r="O69" t="s">
        <v>86</v>
      </c>
    </row>
    <row r="70" spans="1:15" x14ac:dyDescent="0.25">
      <c r="A70">
        <v>8032022</v>
      </c>
      <c r="B70">
        <v>10032022</v>
      </c>
      <c r="C70" t="s">
        <v>82</v>
      </c>
      <c r="D70" t="s">
        <v>6</v>
      </c>
      <c r="E70">
        <v>10</v>
      </c>
      <c r="F70">
        <v>300</v>
      </c>
      <c r="G70">
        <v>300</v>
      </c>
      <c r="H70">
        <v>1.28</v>
      </c>
      <c r="I70">
        <v>1.25</v>
      </c>
      <c r="J70">
        <f t="shared" si="7"/>
        <v>-3.0000000000000027E-2</v>
      </c>
      <c r="K70" s="2">
        <f t="shared" si="8"/>
        <v>-2.3437500000000022</v>
      </c>
      <c r="L70" s="3">
        <f t="shared" si="5"/>
        <v>6.863551999999995E-2</v>
      </c>
      <c r="M70" s="3">
        <f t="shared" si="9"/>
        <v>2.8829605448255618E-2</v>
      </c>
      <c r="N70" s="4">
        <f t="shared" si="6"/>
        <v>5.3621499999999962</v>
      </c>
    </row>
    <row r="71" spans="1:15" x14ac:dyDescent="0.25">
      <c r="A71">
        <v>8032022</v>
      </c>
      <c r="B71">
        <v>10032022</v>
      </c>
      <c r="C71" t="s">
        <v>82</v>
      </c>
      <c r="D71" t="s">
        <v>6</v>
      </c>
      <c r="E71">
        <v>5</v>
      </c>
      <c r="F71" t="s">
        <v>83</v>
      </c>
      <c r="G71" t="s">
        <v>83</v>
      </c>
      <c r="H71">
        <v>1.1000000000000001</v>
      </c>
      <c r="I71">
        <v>1.06</v>
      </c>
      <c r="J71">
        <f t="shared" si="7"/>
        <v>-4.0000000000000036E-2</v>
      </c>
      <c r="K71" s="2">
        <f t="shared" si="8"/>
        <v>-3.6363636363636389</v>
      </c>
      <c r="L71" s="3">
        <f t="shared" si="5"/>
        <v>7.3202400000000001E-2</v>
      </c>
      <c r="M71" s="3">
        <f t="shared" si="9"/>
        <v>3.0681635212714581E-2</v>
      </c>
      <c r="N71" s="4">
        <f t="shared" si="6"/>
        <v>6.6547636363636364</v>
      </c>
      <c r="O71" t="s">
        <v>86</v>
      </c>
    </row>
    <row r="72" spans="1:15" x14ac:dyDescent="0.25">
      <c r="A72">
        <v>8032022</v>
      </c>
      <c r="B72">
        <v>10032022</v>
      </c>
      <c r="C72" t="s">
        <v>82</v>
      </c>
      <c r="D72" t="s">
        <v>6</v>
      </c>
      <c r="E72">
        <v>9</v>
      </c>
      <c r="F72">
        <v>300</v>
      </c>
      <c r="G72">
        <v>300</v>
      </c>
      <c r="H72">
        <v>1.35</v>
      </c>
      <c r="I72">
        <v>1.31</v>
      </c>
      <c r="J72">
        <f t="shared" si="7"/>
        <v>-4.0000000000000036E-2</v>
      </c>
      <c r="K72" s="2">
        <f t="shared" si="8"/>
        <v>-2.9629629629629655</v>
      </c>
      <c r="L72" s="3">
        <f t="shared" si="5"/>
        <v>8.0748400000000053E-2</v>
      </c>
      <c r="M72" s="3">
        <f t="shared" si="9"/>
        <v>3.3724601252475943E-2</v>
      </c>
      <c r="N72" s="4">
        <f t="shared" si="6"/>
        <v>5.981362962962967</v>
      </c>
    </row>
    <row r="73" spans="1:15" x14ac:dyDescent="0.25">
      <c r="A73">
        <v>8032022</v>
      </c>
      <c r="B73">
        <v>10032022</v>
      </c>
      <c r="C73" t="s">
        <v>82</v>
      </c>
      <c r="D73" t="s">
        <v>6</v>
      </c>
      <c r="E73">
        <v>3</v>
      </c>
      <c r="F73">
        <v>900</v>
      </c>
      <c r="G73">
        <v>900</v>
      </c>
      <c r="H73">
        <v>1.54</v>
      </c>
      <c r="I73">
        <v>1.5</v>
      </c>
      <c r="J73">
        <f t="shared" si="7"/>
        <v>-4.0000000000000036E-2</v>
      </c>
      <c r="K73" s="2">
        <f t="shared" si="8"/>
        <v>-2.5974025974025996</v>
      </c>
      <c r="L73" s="3">
        <f t="shared" si="5"/>
        <v>8.648336000000012E-2</v>
      </c>
      <c r="M73" s="3">
        <f t="shared" si="9"/>
        <v>3.6023079284690264E-2</v>
      </c>
      <c r="N73" s="4">
        <f t="shared" si="6"/>
        <v>5.6158025974026051</v>
      </c>
    </row>
    <row r="74" spans="1:15" x14ac:dyDescent="0.25">
      <c r="A74">
        <v>8032022</v>
      </c>
      <c r="B74">
        <v>10032022</v>
      </c>
      <c r="C74" t="s">
        <v>82</v>
      </c>
      <c r="D74" t="s">
        <v>6</v>
      </c>
      <c r="E74">
        <v>1</v>
      </c>
      <c r="F74" t="s">
        <v>83</v>
      </c>
      <c r="G74" t="s">
        <v>83</v>
      </c>
      <c r="H74">
        <v>1.6</v>
      </c>
      <c r="I74">
        <v>1.56</v>
      </c>
      <c r="J74">
        <f t="shared" si="7"/>
        <v>-4.0000000000000036E-2</v>
      </c>
      <c r="K74" s="2">
        <f t="shared" si="8"/>
        <v>-2.5000000000000022</v>
      </c>
      <c r="L74" s="3">
        <f t="shared" si="5"/>
        <v>8.8294400000000106E-2</v>
      </c>
      <c r="M74" s="3">
        <f t="shared" si="9"/>
        <v>3.6746394443399617E-2</v>
      </c>
      <c r="N74" s="4">
        <f t="shared" si="6"/>
        <v>5.5184000000000069</v>
      </c>
      <c r="O74" t="s">
        <v>86</v>
      </c>
    </row>
    <row r="75" spans="1:15" x14ac:dyDescent="0.25">
      <c r="A75">
        <v>8032022</v>
      </c>
      <c r="B75">
        <v>10032022</v>
      </c>
      <c r="C75" t="s">
        <v>82</v>
      </c>
      <c r="D75" t="s">
        <v>6</v>
      </c>
      <c r="E75">
        <v>5</v>
      </c>
      <c r="F75">
        <v>900</v>
      </c>
      <c r="G75">
        <v>900</v>
      </c>
      <c r="H75">
        <v>1.08</v>
      </c>
      <c r="I75">
        <v>1.02</v>
      </c>
      <c r="J75">
        <f t="shared" si="7"/>
        <v>-6.0000000000000053E-2</v>
      </c>
      <c r="K75" s="2">
        <f t="shared" si="8"/>
        <v>-5.5555555555555598</v>
      </c>
      <c r="L75" s="3">
        <f t="shared" si="5"/>
        <v>9.2598720000000023E-2</v>
      </c>
      <c r="M75" s="3">
        <f t="shared" si="9"/>
        <v>3.8460687394688081E-2</v>
      </c>
      <c r="N75" s="4">
        <f t="shared" si="6"/>
        <v>8.5739555555555569</v>
      </c>
    </row>
    <row r="76" spans="1:15" x14ac:dyDescent="0.25">
      <c r="A76">
        <v>8032022</v>
      </c>
      <c r="B76">
        <v>10032022</v>
      </c>
      <c r="C76" t="s">
        <v>82</v>
      </c>
      <c r="D76" t="s">
        <v>6</v>
      </c>
      <c r="E76">
        <v>7</v>
      </c>
      <c r="F76">
        <v>300</v>
      </c>
      <c r="G76">
        <v>300</v>
      </c>
      <c r="H76">
        <v>1.49</v>
      </c>
      <c r="I76">
        <v>1.44</v>
      </c>
      <c r="J76">
        <f t="shared" si="7"/>
        <v>-5.0000000000000044E-2</v>
      </c>
      <c r="K76" s="2">
        <f t="shared" si="8"/>
        <v>-3.3557046979865799</v>
      </c>
      <c r="L76" s="3">
        <f t="shared" si="5"/>
        <v>9.497416000000003E-2</v>
      </c>
      <c r="M76" s="3">
        <f t="shared" si="9"/>
        <v>3.9403870498670661E-2</v>
      </c>
      <c r="N76" s="4">
        <f t="shared" si="6"/>
        <v>6.3741046979865796</v>
      </c>
    </row>
    <row r="77" spans="1:15" x14ac:dyDescent="0.25">
      <c r="A77">
        <v>8032022</v>
      </c>
      <c r="B77">
        <v>10032022</v>
      </c>
      <c r="C77" t="s">
        <v>82</v>
      </c>
      <c r="D77" t="s">
        <v>6</v>
      </c>
      <c r="E77">
        <v>3</v>
      </c>
      <c r="F77">
        <v>100</v>
      </c>
      <c r="G77">
        <v>100</v>
      </c>
      <c r="H77">
        <v>1.53</v>
      </c>
      <c r="I77">
        <v>1.48</v>
      </c>
      <c r="J77">
        <f t="shared" si="7"/>
        <v>-5.0000000000000044E-2</v>
      </c>
      <c r="K77" s="2">
        <f t="shared" si="8"/>
        <v>-3.2679738562091534</v>
      </c>
      <c r="L77" s="3">
        <f t="shared" si="5"/>
        <v>9.618152000000002E-2</v>
      </c>
      <c r="M77" s="3">
        <f t="shared" si="9"/>
        <v>3.9882476234925794E-2</v>
      </c>
      <c r="N77" s="4">
        <f t="shared" si="6"/>
        <v>6.2863738562091518</v>
      </c>
    </row>
    <row r="78" spans="1:15" x14ac:dyDescent="0.25">
      <c r="A78">
        <v>8032022</v>
      </c>
      <c r="B78">
        <v>10032022</v>
      </c>
      <c r="C78" t="s">
        <v>82</v>
      </c>
      <c r="D78" t="s">
        <v>6</v>
      </c>
      <c r="E78">
        <v>9</v>
      </c>
      <c r="F78">
        <v>100</v>
      </c>
      <c r="G78">
        <v>100</v>
      </c>
      <c r="H78">
        <v>1.33</v>
      </c>
      <c r="I78">
        <v>1.27</v>
      </c>
      <c r="J78">
        <f t="shared" si="7"/>
        <v>-6.0000000000000053E-2</v>
      </c>
      <c r="K78" s="2">
        <f t="shared" si="8"/>
        <v>-4.5112781954887256</v>
      </c>
      <c r="L78" s="3">
        <f t="shared" si="5"/>
        <v>0.10014472000000008</v>
      </c>
      <c r="M78" s="3">
        <f t="shared" si="9"/>
        <v>4.1449818761247044E-2</v>
      </c>
      <c r="N78" s="4">
        <f t="shared" si="6"/>
        <v>7.5296781954887271</v>
      </c>
      <c r="O78" t="s">
        <v>86</v>
      </c>
    </row>
    <row r="79" spans="1:15" x14ac:dyDescent="0.25">
      <c r="A79">
        <v>8032022</v>
      </c>
      <c r="B79">
        <v>10032022</v>
      </c>
      <c r="C79" t="s">
        <v>82</v>
      </c>
      <c r="D79" t="s">
        <v>6</v>
      </c>
      <c r="E79">
        <v>5</v>
      </c>
      <c r="F79">
        <v>300</v>
      </c>
      <c r="G79">
        <v>300</v>
      </c>
      <c r="H79">
        <v>1.08</v>
      </c>
      <c r="I79">
        <v>1.01</v>
      </c>
      <c r="J79">
        <f t="shared" si="7"/>
        <v>-7.0000000000000062E-2</v>
      </c>
      <c r="K79" s="2">
        <f t="shared" si="8"/>
        <v>-6.4814814814814863</v>
      </c>
      <c r="L79" s="3">
        <f t="shared" si="5"/>
        <v>0.10259872000000003</v>
      </c>
      <c r="M79" s="3">
        <f t="shared" si="9"/>
        <v>4.2417483973778536E-2</v>
      </c>
      <c r="N79" s="4">
        <f t="shared" si="6"/>
        <v>9.4998814814814843</v>
      </c>
    </row>
    <row r="80" spans="1:15" x14ac:dyDescent="0.25">
      <c r="A80">
        <v>8032022</v>
      </c>
      <c r="B80">
        <v>10032022</v>
      </c>
      <c r="C80" t="s">
        <v>82</v>
      </c>
      <c r="D80" t="s">
        <v>6</v>
      </c>
      <c r="E80">
        <v>3</v>
      </c>
      <c r="F80">
        <v>300</v>
      </c>
      <c r="G80">
        <v>300</v>
      </c>
      <c r="H80">
        <v>1.5</v>
      </c>
      <c r="I80">
        <v>1.44</v>
      </c>
      <c r="J80">
        <f t="shared" si="7"/>
        <v>-6.0000000000000053E-2</v>
      </c>
      <c r="K80" s="2">
        <f t="shared" si="8"/>
        <v>-4.0000000000000036</v>
      </c>
      <c r="L80" s="3">
        <f t="shared" si="5"/>
        <v>0.10527599999999993</v>
      </c>
      <c r="M80" s="3">
        <f t="shared" si="9"/>
        <v>4.3470739840041059E-2</v>
      </c>
      <c r="N80" s="4">
        <f t="shared" si="6"/>
        <v>7.0183999999999953</v>
      </c>
      <c r="O80" t="s">
        <v>86</v>
      </c>
    </row>
    <row r="81" spans="1:15" x14ac:dyDescent="0.25">
      <c r="A81">
        <v>8032022</v>
      </c>
      <c r="B81">
        <v>10032022</v>
      </c>
      <c r="C81" t="s">
        <v>82</v>
      </c>
      <c r="D81" t="s">
        <v>6</v>
      </c>
      <c r="E81">
        <v>9</v>
      </c>
      <c r="F81" t="s">
        <v>83</v>
      </c>
      <c r="G81" t="s">
        <v>83</v>
      </c>
      <c r="H81">
        <v>1.35</v>
      </c>
      <c r="I81">
        <v>1.28</v>
      </c>
      <c r="J81">
        <f t="shared" si="7"/>
        <v>-7.0000000000000062E-2</v>
      </c>
      <c r="K81" s="2">
        <f t="shared" si="8"/>
        <v>-5.1851851851851896</v>
      </c>
      <c r="L81" s="3">
        <f t="shared" si="5"/>
        <v>0.11074840000000008</v>
      </c>
      <c r="M81" s="3">
        <f t="shared" si="9"/>
        <v>4.5615696325088155E-2</v>
      </c>
      <c r="N81" s="4">
        <f t="shared" si="6"/>
        <v>8.2035851851851902</v>
      </c>
    </row>
    <row r="82" spans="1:15" x14ac:dyDescent="0.25">
      <c r="A82">
        <v>8032022</v>
      </c>
      <c r="B82">
        <v>10032022</v>
      </c>
      <c r="C82" t="s">
        <v>82</v>
      </c>
      <c r="D82" t="s">
        <v>6</v>
      </c>
      <c r="E82">
        <v>1</v>
      </c>
      <c r="F82">
        <v>100</v>
      </c>
      <c r="G82">
        <v>100</v>
      </c>
      <c r="H82">
        <v>1.66</v>
      </c>
      <c r="I82">
        <v>1.59</v>
      </c>
      <c r="J82">
        <f t="shared" si="7"/>
        <v>-6.999999999999984E-2</v>
      </c>
      <c r="K82" s="2">
        <f t="shared" si="8"/>
        <v>-4.2168674698795083</v>
      </c>
      <c r="L82" s="3">
        <f t="shared" si="5"/>
        <v>0.1201054399999999</v>
      </c>
      <c r="M82" s="3">
        <f t="shared" si="9"/>
        <v>4.9258906469120692E-2</v>
      </c>
      <c r="N82" s="4">
        <f t="shared" si="6"/>
        <v>7.2352674698795125</v>
      </c>
      <c r="O82" t="s">
        <v>86</v>
      </c>
    </row>
    <row r="83" spans="1:15" x14ac:dyDescent="0.25">
      <c r="A83">
        <v>8032022</v>
      </c>
      <c r="B83">
        <v>10032022</v>
      </c>
      <c r="C83" t="s">
        <v>82</v>
      </c>
      <c r="D83" t="s">
        <v>6</v>
      </c>
      <c r="E83">
        <v>6</v>
      </c>
      <c r="F83">
        <v>100</v>
      </c>
      <c r="G83">
        <v>100</v>
      </c>
      <c r="H83">
        <v>1.33</v>
      </c>
      <c r="I83">
        <v>1.25</v>
      </c>
      <c r="J83">
        <f t="shared" si="7"/>
        <v>-8.0000000000000071E-2</v>
      </c>
      <c r="K83" s="2">
        <f t="shared" si="8"/>
        <v>-6.0150375939849674</v>
      </c>
      <c r="L83" s="3">
        <f t="shared" si="5"/>
        <v>0.12014472000000009</v>
      </c>
      <c r="M83" s="3">
        <f t="shared" si="9"/>
        <v>4.927413609620037E-2</v>
      </c>
      <c r="N83" s="4">
        <f t="shared" si="6"/>
        <v>9.0334375939849689</v>
      </c>
      <c r="O83" t="s">
        <v>86</v>
      </c>
    </row>
    <row r="84" spans="1:15" x14ac:dyDescent="0.25">
      <c r="A84">
        <v>8032022</v>
      </c>
      <c r="B84">
        <v>10032022</v>
      </c>
      <c r="C84" t="s">
        <v>82</v>
      </c>
      <c r="D84" t="s">
        <v>6</v>
      </c>
      <c r="E84">
        <v>6</v>
      </c>
      <c r="F84" t="s">
        <v>83</v>
      </c>
      <c r="G84" t="s">
        <v>83</v>
      </c>
      <c r="H84">
        <v>1.28</v>
      </c>
      <c r="I84">
        <v>1.19</v>
      </c>
      <c r="J84">
        <f t="shared" si="7"/>
        <v>-9.000000000000008E-2</v>
      </c>
      <c r="K84" s="2">
        <f t="shared" si="8"/>
        <v>-7.0312500000000053</v>
      </c>
      <c r="L84" s="3">
        <f t="shared" si="5"/>
        <v>0.12863552</v>
      </c>
      <c r="M84" s="3">
        <f t="shared" si="9"/>
        <v>5.2553714104545075E-2</v>
      </c>
      <c r="N84" s="4">
        <f t="shared" si="6"/>
        <v>10.04965</v>
      </c>
      <c r="O84" t="s">
        <v>86</v>
      </c>
    </row>
    <row r="85" spans="1:15" x14ac:dyDescent="0.25">
      <c r="A85">
        <v>8032022</v>
      </c>
      <c r="B85">
        <v>10032022</v>
      </c>
      <c r="C85" t="s">
        <v>82</v>
      </c>
      <c r="D85" t="s">
        <v>6</v>
      </c>
      <c r="E85">
        <v>8</v>
      </c>
      <c r="F85">
        <v>300</v>
      </c>
      <c r="G85">
        <v>300</v>
      </c>
      <c r="H85">
        <v>1.68</v>
      </c>
      <c r="I85">
        <v>1.6</v>
      </c>
      <c r="J85">
        <f t="shared" si="7"/>
        <v>-7.9999999999999849E-2</v>
      </c>
      <c r="K85" s="2">
        <f t="shared" si="8"/>
        <v>-4.761904761904753</v>
      </c>
      <c r="L85" s="3">
        <f t="shared" si="5"/>
        <v>0.1307091199999999</v>
      </c>
      <c r="M85" s="3">
        <f t="shared" si="9"/>
        <v>5.3350895087549546E-2</v>
      </c>
      <c r="N85" s="4">
        <f t="shared" si="6"/>
        <v>7.7803047619047563</v>
      </c>
      <c r="O85" t="s">
        <v>86</v>
      </c>
    </row>
    <row r="86" spans="1:15" x14ac:dyDescent="0.25">
      <c r="A86">
        <v>8032022</v>
      </c>
      <c r="B86">
        <v>10032022</v>
      </c>
      <c r="C86" t="s">
        <v>82</v>
      </c>
      <c r="D86" t="s">
        <v>6</v>
      </c>
      <c r="E86">
        <v>1</v>
      </c>
      <c r="F86">
        <v>300</v>
      </c>
      <c r="G86">
        <v>300</v>
      </c>
      <c r="H86">
        <v>1.56</v>
      </c>
      <c r="I86">
        <v>1.47</v>
      </c>
      <c r="J86">
        <f t="shared" si="7"/>
        <v>-9.000000000000008E-2</v>
      </c>
      <c r="K86" s="2">
        <f t="shared" si="8"/>
        <v>-5.7692307692307745</v>
      </c>
      <c r="L86" s="3">
        <f t="shared" si="5"/>
        <v>0.13708704000000016</v>
      </c>
      <c r="M86" s="3">
        <f t="shared" si="9"/>
        <v>5.5793709670058221E-2</v>
      </c>
      <c r="N86" s="4">
        <f t="shared" si="6"/>
        <v>8.7876307692307787</v>
      </c>
    </row>
    <row r="87" spans="1:15" x14ac:dyDescent="0.25">
      <c r="A87">
        <v>8032022</v>
      </c>
      <c r="B87">
        <v>10032022</v>
      </c>
      <c r="C87" t="s">
        <v>82</v>
      </c>
      <c r="D87" t="s">
        <v>6</v>
      </c>
      <c r="E87">
        <v>4</v>
      </c>
      <c r="F87">
        <v>900</v>
      </c>
      <c r="G87">
        <v>900</v>
      </c>
      <c r="H87">
        <v>1.64</v>
      </c>
      <c r="I87">
        <v>1.55</v>
      </c>
      <c r="J87">
        <f t="shared" si="7"/>
        <v>-8.9999999999999858E-2</v>
      </c>
      <c r="K87" s="2">
        <f t="shared" si="8"/>
        <v>-5.487804878048772</v>
      </c>
      <c r="L87" s="3">
        <f t="shared" si="5"/>
        <v>0.13950175999999992</v>
      </c>
      <c r="M87" s="3">
        <f t="shared" si="9"/>
        <v>5.6715000299806244E-2</v>
      </c>
      <c r="N87" s="4">
        <f t="shared" si="6"/>
        <v>8.5062048780487753</v>
      </c>
      <c r="O87" t="s">
        <v>85</v>
      </c>
    </row>
    <row r="88" spans="1:15" x14ac:dyDescent="0.25">
      <c r="A88">
        <v>8032022</v>
      </c>
      <c r="B88">
        <v>10032022</v>
      </c>
      <c r="C88" t="s">
        <v>82</v>
      </c>
      <c r="D88" t="s">
        <v>6</v>
      </c>
      <c r="E88">
        <v>2</v>
      </c>
      <c r="F88" t="s">
        <v>83</v>
      </c>
      <c r="G88" t="s">
        <v>83</v>
      </c>
      <c r="H88">
        <v>1.25</v>
      </c>
      <c r="I88">
        <v>1.1399999999999999</v>
      </c>
      <c r="J88">
        <f t="shared" si="7"/>
        <v>-0.1100000000000001</v>
      </c>
      <c r="K88" s="2">
        <f t="shared" si="8"/>
        <v>-8.8000000000000078</v>
      </c>
      <c r="L88" s="3">
        <f t="shared" si="5"/>
        <v>0.14773000000000014</v>
      </c>
      <c r="M88" s="3">
        <f t="shared" si="9"/>
        <v>5.983973361813557E-2</v>
      </c>
      <c r="N88" s="4">
        <f t="shared" si="6"/>
        <v>11.818400000000011</v>
      </c>
    </row>
    <row r="89" spans="1:15" x14ac:dyDescent="0.25">
      <c r="A89">
        <v>8032022</v>
      </c>
      <c r="B89">
        <v>10032022</v>
      </c>
      <c r="C89" t="s">
        <v>82</v>
      </c>
      <c r="D89" t="s">
        <v>6</v>
      </c>
      <c r="E89">
        <v>10</v>
      </c>
      <c r="F89">
        <v>100</v>
      </c>
      <c r="G89">
        <v>100</v>
      </c>
      <c r="H89">
        <v>1.32</v>
      </c>
      <c r="I89">
        <v>1.2</v>
      </c>
      <c r="J89">
        <f t="shared" si="7"/>
        <v>-0.12000000000000011</v>
      </c>
      <c r="K89" s="2">
        <f t="shared" si="8"/>
        <v>-9.0909090909090988</v>
      </c>
      <c r="L89" s="3">
        <f t="shared" si="5"/>
        <v>0.15984288000000002</v>
      </c>
      <c r="M89" s="3">
        <f t="shared" si="9"/>
        <v>6.4399160803934097E-2</v>
      </c>
      <c r="N89" s="4">
        <f t="shared" si="6"/>
        <v>12.109309090909091</v>
      </c>
    </row>
    <row r="90" spans="1:15" x14ac:dyDescent="0.25">
      <c r="A90">
        <v>8032022</v>
      </c>
      <c r="B90">
        <v>10032022</v>
      </c>
      <c r="C90" t="s">
        <v>82</v>
      </c>
      <c r="D90" t="s">
        <v>6</v>
      </c>
      <c r="E90">
        <v>10</v>
      </c>
      <c r="F90">
        <v>900</v>
      </c>
      <c r="G90">
        <v>900</v>
      </c>
      <c r="H90">
        <v>1.32</v>
      </c>
      <c r="I90">
        <v>1.17</v>
      </c>
      <c r="J90">
        <f t="shared" si="7"/>
        <v>-0.15000000000000013</v>
      </c>
      <c r="K90" s="2">
        <f t="shared" si="8"/>
        <v>-11.363636363636372</v>
      </c>
      <c r="L90" s="3">
        <f t="shared" si="5"/>
        <v>0.18984288000000005</v>
      </c>
      <c r="M90" s="3">
        <f t="shared" si="9"/>
        <v>7.5489616136951737E-2</v>
      </c>
      <c r="N90" s="4">
        <f t="shared" si="6"/>
        <v>14.382036363636367</v>
      </c>
    </row>
    <row r="91" spans="1:15" x14ac:dyDescent="0.25">
      <c r="A91">
        <v>8032022</v>
      </c>
      <c r="B91">
        <v>10032022</v>
      </c>
      <c r="C91" t="s">
        <v>82</v>
      </c>
      <c r="D91" t="s">
        <v>6</v>
      </c>
      <c r="E91">
        <v>8</v>
      </c>
      <c r="F91" t="s">
        <v>83</v>
      </c>
      <c r="G91" t="s">
        <v>83</v>
      </c>
      <c r="H91">
        <v>1.63</v>
      </c>
      <c r="I91">
        <v>1.48</v>
      </c>
      <c r="J91">
        <f t="shared" si="7"/>
        <v>-0.14999999999999991</v>
      </c>
      <c r="K91" s="2">
        <f t="shared" si="8"/>
        <v>-9.2024539877300562</v>
      </c>
      <c r="L91" s="3">
        <f t="shared" si="5"/>
        <v>0.19919991999999986</v>
      </c>
      <c r="M91" s="3">
        <f t="shared" si="9"/>
        <v>7.8891590867941716E-2</v>
      </c>
      <c r="N91" s="4">
        <f t="shared" si="6"/>
        <v>12.220853987730054</v>
      </c>
    </row>
    <row r="92" spans="1:15" x14ac:dyDescent="0.25">
      <c r="A92">
        <v>8032022</v>
      </c>
      <c r="B92">
        <v>10032022</v>
      </c>
      <c r="C92" t="s">
        <v>82</v>
      </c>
      <c r="D92" t="s">
        <v>6</v>
      </c>
      <c r="E92">
        <v>6</v>
      </c>
      <c r="F92">
        <v>900</v>
      </c>
      <c r="G92">
        <v>900</v>
      </c>
      <c r="H92">
        <v>1.28</v>
      </c>
      <c r="I92">
        <v>1.1100000000000001</v>
      </c>
      <c r="J92">
        <f t="shared" si="7"/>
        <v>-0.16999999999999993</v>
      </c>
      <c r="K92" s="2">
        <f t="shared" si="8"/>
        <v>-13.281249999999995</v>
      </c>
      <c r="L92" s="3">
        <f t="shared" si="5"/>
        <v>0.20863551999999985</v>
      </c>
      <c r="M92" s="3">
        <f t="shared" si="9"/>
        <v>8.2295353368766644E-2</v>
      </c>
      <c r="N92" s="4">
        <f t="shared" si="6"/>
        <v>16.299649999999989</v>
      </c>
    </row>
    <row r="93" spans="1:15" x14ac:dyDescent="0.25">
      <c r="A93">
        <v>8032022</v>
      </c>
      <c r="B93">
        <v>10032022</v>
      </c>
      <c r="C93" t="s">
        <v>82</v>
      </c>
      <c r="D93" t="s">
        <v>6</v>
      </c>
      <c r="E93">
        <v>4</v>
      </c>
      <c r="F93" t="s">
        <v>83</v>
      </c>
      <c r="G93" t="s">
        <v>83</v>
      </c>
      <c r="H93">
        <v>1.62</v>
      </c>
      <c r="I93">
        <v>1.43</v>
      </c>
      <c r="J93">
        <f t="shared" si="7"/>
        <v>-0.19000000000000017</v>
      </c>
      <c r="K93" s="2">
        <f t="shared" si="8"/>
        <v>-11.728395061728405</v>
      </c>
      <c r="L93" s="3">
        <f t="shared" si="5"/>
        <v>0.23889808000000023</v>
      </c>
      <c r="M93" s="3">
        <f t="shared" si="9"/>
        <v>9.3035579891606573E-2</v>
      </c>
      <c r="N93" s="4">
        <f t="shared" si="6"/>
        <v>14.74679506172841</v>
      </c>
    </row>
    <row r="94" spans="1:15" x14ac:dyDescent="0.25">
      <c r="A94">
        <v>8032022</v>
      </c>
      <c r="B94">
        <v>10032022</v>
      </c>
      <c r="C94" t="s">
        <v>82</v>
      </c>
      <c r="D94" t="s">
        <v>6</v>
      </c>
      <c r="E94">
        <v>8</v>
      </c>
      <c r="F94">
        <v>100</v>
      </c>
      <c r="G94">
        <v>100</v>
      </c>
      <c r="H94">
        <v>1.68</v>
      </c>
      <c r="I94">
        <v>1.49</v>
      </c>
      <c r="J94">
        <f t="shared" si="7"/>
        <v>-0.18999999999999995</v>
      </c>
      <c r="K94" s="2">
        <f t="shared" si="8"/>
        <v>-11.309523809523807</v>
      </c>
      <c r="L94" s="3">
        <f t="shared" si="5"/>
        <v>0.24070912</v>
      </c>
      <c r="M94" s="3">
        <f t="shared" si="9"/>
        <v>9.3669974579895995E-2</v>
      </c>
      <c r="N94" s="4">
        <f t="shared" si="6"/>
        <v>14.32792380952381</v>
      </c>
    </row>
    <row r="95" spans="1:15" x14ac:dyDescent="0.25">
      <c r="A95">
        <v>8032022</v>
      </c>
      <c r="B95">
        <v>10032022</v>
      </c>
      <c r="C95" t="s">
        <v>82</v>
      </c>
      <c r="D95" t="s">
        <v>6</v>
      </c>
      <c r="E95">
        <v>5</v>
      </c>
      <c r="F95">
        <v>100</v>
      </c>
      <c r="G95">
        <v>100</v>
      </c>
      <c r="H95">
        <v>1.1599999999999999</v>
      </c>
      <c r="I95">
        <v>0.95</v>
      </c>
      <c r="J95">
        <f t="shared" si="7"/>
        <v>-0.20999999999999996</v>
      </c>
      <c r="K95" s="2">
        <f t="shared" si="8"/>
        <v>-18.103448275862068</v>
      </c>
      <c r="L95" s="3">
        <f t="shared" si="5"/>
        <v>0.24501343999999992</v>
      </c>
      <c r="M95" s="3">
        <f t="shared" si="9"/>
        <v>9.517403969386895E-2</v>
      </c>
      <c r="N95" s="4">
        <f t="shared" si="6"/>
        <v>21.121848275862064</v>
      </c>
      <c r="O95" t="s">
        <v>86</v>
      </c>
    </row>
    <row r="96" spans="1:15" x14ac:dyDescent="0.25">
      <c r="A96">
        <v>8032022</v>
      </c>
      <c r="B96">
        <v>10032022</v>
      </c>
      <c r="C96" t="s">
        <v>82</v>
      </c>
      <c r="D96" t="s">
        <v>6</v>
      </c>
      <c r="E96">
        <v>9</v>
      </c>
      <c r="F96">
        <v>900</v>
      </c>
      <c r="G96">
        <v>900</v>
      </c>
      <c r="H96">
        <v>1.38</v>
      </c>
      <c r="I96">
        <v>1.1399999999999999</v>
      </c>
      <c r="J96">
        <f t="shared" si="7"/>
        <v>-0.24</v>
      </c>
      <c r="K96" s="2">
        <f t="shared" si="8"/>
        <v>-17.391304347826086</v>
      </c>
      <c r="L96" s="3">
        <f t="shared" si="5"/>
        <v>0.28165391999999989</v>
      </c>
      <c r="M96" s="3">
        <f t="shared" si="9"/>
        <v>0.10777077017108461</v>
      </c>
      <c r="N96" s="4">
        <f t="shared" si="6"/>
        <v>20.409704347826079</v>
      </c>
      <c r="O96" t="s">
        <v>86</v>
      </c>
    </row>
    <row r="97" spans="1:15" x14ac:dyDescent="0.25">
      <c r="A97">
        <v>8032022</v>
      </c>
      <c r="B97">
        <v>10032022</v>
      </c>
      <c r="C97" t="s">
        <v>82</v>
      </c>
      <c r="D97" t="s">
        <v>6</v>
      </c>
      <c r="E97">
        <v>7</v>
      </c>
      <c r="F97">
        <v>900</v>
      </c>
      <c r="G97">
        <v>900</v>
      </c>
      <c r="H97">
        <v>1.52</v>
      </c>
      <c r="I97">
        <v>1.27</v>
      </c>
      <c r="J97">
        <f t="shared" si="7"/>
        <v>-0.25</v>
      </c>
      <c r="K97" s="2">
        <f t="shared" si="8"/>
        <v>-16.447368421052634</v>
      </c>
      <c r="L97" s="3">
        <f t="shared" si="5"/>
        <v>0.29587968000000009</v>
      </c>
      <c r="M97" s="3">
        <f t="shared" si="9"/>
        <v>0.11256467997759539</v>
      </c>
      <c r="N97" s="4">
        <f t="shared" si="6"/>
        <v>19.465768421052637</v>
      </c>
    </row>
    <row r="98" spans="1:15" x14ac:dyDescent="0.25">
      <c r="A98">
        <v>8032022</v>
      </c>
      <c r="B98">
        <v>10032022</v>
      </c>
      <c r="C98" t="s">
        <v>82</v>
      </c>
      <c r="D98" t="s">
        <v>6</v>
      </c>
      <c r="E98">
        <v>8</v>
      </c>
      <c r="F98">
        <v>900</v>
      </c>
      <c r="G98">
        <v>900</v>
      </c>
      <c r="H98">
        <v>1.67</v>
      </c>
      <c r="I98">
        <v>1.42</v>
      </c>
      <c r="J98">
        <f t="shared" si="7"/>
        <v>-0.25</v>
      </c>
      <c r="K98" s="2">
        <f t="shared" si="8"/>
        <v>-14.970059880239523</v>
      </c>
      <c r="L98" s="3">
        <f t="shared" si="5"/>
        <v>0.30040727999999994</v>
      </c>
      <c r="M98" s="3">
        <f t="shared" si="9"/>
        <v>0.11407939211828956</v>
      </c>
      <c r="N98" s="4">
        <f t="shared" si="6"/>
        <v>17.988459880239517</v>
      </c>
      <c r="O98" t="s">
        <v>86</v>
      </c>
    </row>
    <row r="99" spans="1:15" x14ac:dyDescent="0.25">
      <c r="A99">
        <v>8032022</v>
      </c>
      <c r="B99">
        <v>10032022</v>
      </c>
      <c r="C99" t="s">
        <v>82</v>
      </c>
      <c r="D99" t="s">
        <v>6</v>
      </c>
      <c r="E99">
        <v>4</v>
      </c>
      <c r="F99">
        <v>100</v>
      </c>
      <c r="G99">
        <v>100</v>
      </c>
      <c r="H99">
        <v>1.64</v>
      </c>
      <c r="I99">
        <v>1.31</v>
      </c>
      <c r="J99">
        <f t="shared" si="7"/>
        <v>-0.32999999999999985</v>
      </c>
      <c r="K99" s="2">
        <f t="shared" si="8"/>
        <v>-20.121951219512187</v>
      </c>
      <c r="L99" s="3">
        <f t="shared" si="5"/>
        <v>0.37950175999999991</v>
      </c>
      <c r="M99" s="3">
        <f t="shared" si="9"/>
        <v>0.13972225889842321</v>
      </c>
      <c r="N99" s="4">
        <f t="shared" si="6"/>
        <v>23.140351219512191</v>
      </c>
    </row>
    <row r="100" spans="1:15" x14ac:dyDescent="0.25">
      <c r="A100">
        <v>8032022</v>
      </c>
      <c r="B100">
        <v>10032022</v>
      </c>
      <c r="C100" t="s">
        <v>82</v>
      </c>
      <c r="D100" t="s">
        <v>6</v>
      </c>
      <c r="E100">
        <v>7</v>
      </c>
      <c r="F100" t="s">
        <v>83</v>
      </c>
      <c r="G100" t="s">
        <v>83</v>
      </c>
      <c r="H100">
        <v>1.45</v>
      </c>
      <c r="I100">
        <v>1.06</v>
      </c>
      <c r="J100">
        <f t="shared" si="7"/>
        <v>-0.3899999999999999</v>
      </c>
      <c r="K100" s="2">
        <f t="shared" si="8"/>
        <v>-26.896551724137925</v>
      </c>
      <c r="L100" s="3">
        <f t="shared" si="5"/>
        <v>0.4337667999999999</v>
      </c>
      <c r="M100" s="3">
        <f t="shared" si="9"/>
        <v>0.15647851973551408</v>
      </c>
      <c r="N100" s="4">
        <f t="shared" si="6"/>
        <v>29.914951724137921</v>
      </c>
      <c r="O100" t="s">
        <v>110</v>
      </c>
    </row>
    <row r="101" spans="1:15" x14ac:dyDescent="0.25">
      <c r="A101">
        <v>8032022</v>
      </c>
      <c r="B101">
        <v>10032022</v>
      </c>
      <c r="C101" t="s">
        <v>82</v>
      </c>
      <c r="D101" t="s">
        <v>6</v>
      </c>
      <c r="E101">
        <v>10</v>
      </c>
      <c r="F101" t="s">
        <v>83</v>
      </c>
      <c r="G101" t="s">
        <v>83</v>
      </c>
      <c r="H101">
        <v>1.32</v>
      </c>
      <c r="I101">
        <v>0.81</v>
      </c>
      <c r="J101">
        <f t="shared" si="7"/>
        <v>-0.51</v>
      </c>
      <c r="K101" s="2">
        <f t="shared" si="8"/>
        <v>-38.636363636363633</v>
      </c>
      <c r="L101" s="3">
        <f t="shared" si="5"/>
        <v>0.54984287999999992</v>
      </c>
      <c r="M101" s="3">
        <f t="shared" si="9"/>
        <v>0.19028767248789619</v>
      </c>
      <c r="N101" s="4">
        <f t="shared" si="6"/>
        <v>41.654763636363626</v>
      </c>
      <c r="O101" t="s">
        <v>110</v>
      </c>
    </row>
    <row r="102" spans="1:15" x14ac:dyDescent="0.25">
      <c r="A102">
        <v>8032022</v>
      </c>
      <c r="B102">
        <v>10032022</v>
      </c>
      <c r="C102" t="s">
        <v>82</v>
      </c>
      <c r="D102" t="s">
        <v>6</v>
      </c>
      <c r="E102" t="s">
        <v>7</v>
      </c>
      <c r="F102" t="s">
        <v>88</v>
      </c>
      <c r="G102" t="s">
        <v>89</v>
      </c>
      <c r="H102">
        <v>1.1299999999999999</v>
      </c>
      <c r="I102">
        <v>1.18</v>
      </c>
      <c r="J102">
        <f t="shared" si="7"/>
        <v>5.0000000000000044E-2</v>
      </c>
      <c r="K102" s="2">
        <f t="shared" si="8"/>
        <v>4.4247787610619511</v>
      </c>
      <c r="L102" s="3" t="s">
        <v>90</v>
      </c>
      <c r="M102" s="3" t="e">
        <f t="shared" si="9"/>
        <v>#VALUE!</v>
      </c>
      <c r="N102" s="6" t="s">
        <v>90</v>
      </c>
    </row>
    <row r="103" spans="1:15" x14ac:dyDescent="0.25">
      <c r="A103">
        <v>8032022</v>
      </c>
      <c r="B103">
        <v>10032022</v>
      </c>
      <c r="C103" t="s">
        <v>82</v>
      </c>
      <c r="D103" t="s">
        <v>6</v>
      </c>
      <c r="E103" t="s">
        <v>7</v>
      </c>
      <c r="F103" t="s">
        <v>91</v>
      </c>
      <c r="G103" t="s">
        <v>89</v>
      </c>
      <c r="H103">
        <v>1.2</v>
      </c>
      <c r="I103">
        <v>1.27</v>
      </c>
      <c r="J103">
        <f t="shared" si="7"/>
        <v>7.0000000000000062E-2</v>
      </c>
      <c r="K103" s="2">
        <f t="shared" si="8"/>
        <v>5.8333333333333393</v>
      </c>
      <c r="L103" s="3" t="s">
        <v>90</v>
      </c>
      <c r="M103" s="3" t="e">
        <f t="shared" si="9"/>
        <v>#VALUE!</v>
      </c>
      <c r="N103" s="6" t="s">
        <v>90</v>
      </c>
    </row>
    <row r="104" spans="1:15" x14ac:dyDescent="0.25">
      <c r="A104">
        <v>8032022</v>
      </c>
      <c r="B104">
        <v>10032022</v>
      </c>
      <c r="C104" t="s">
        <v>82</v>
      </c>
      <c r="D104" t="s">
        <v>6</v>
      </c>
      <c r="E104" t="s">
        <v>7</v>
      </c>
      <c r="F104" t="s">
        <v>92</v>
      </c>
      <c r="G104" t="s">
        <v>89</v>
      </c>
      <c r="H104">
        <v>1.18</v>
      </c>
      <c r="I104">
        <v>1.27</v>
      </c>
      <c r="J104">
        <f t="shared" si="7"/>
        <v>9.000000000000008E-2</v>
      </c>
      <c r="K104" s="2">
        <f t="shared" si="8"/>
        <v>7.6271186440678038</v>
      </c>
      <c r="L104" s="3" t="s">
        <v>90</v>
      </c>
      <c r="M104" s="3" t="e">
        <f t="shared" si="9"/>
        <v>#VALUE!</v>
      </c>
      <c r="N104" s="6" t="s">
        <v>90</v>
      </c>
    </row>
    <row r="105" spans="1:15" x14ac:dyDescent="0.25">
      <c r="A105">
        <v>8032022</v>
      </c>
      <c r="B105">
        <v>10032022</v>
      </c>
      <c r="C105" t="s">
        <v>82</v>
      </c>
      <c r="D105" t="s">
        <v>6</v>
      </c>
      <c r="E105" t="s">
        <v>7</v>
      </c>
      <c r="F105" t="s">
        <v>93</v>
      </c>
      <c r="G105" t="s">
        <v>89</v>
      </c>
      <c r="H105">
        <v>1.1299999999999999</v>
      </c>
      <c r="I105">
        <v>1.1399999999999999</v>
      </c>
      <c r="J105">
        <f t="shared" si="7"/>
        <v>1.0000000000000009E-2</v>
      </c>
      <c r="K105" s="2">
        <f t="shared" si="8"/>
        <v>0.8849557522123902</v>
      </c>
      <c r="L105" s="3" t="s">
        <v>90</v>
      </c>
      <c r="M105" s="3" t="e">
        <f t="shared" si="9"/>
        <v>#VALUE!</v>
      </c>
      <c r="N105" s="6" t="s">
        <v>90</v>
      </c>
    </row>
    <row r="106" spans="1:15" x14ac:dyDescent="0.25">
      <c r="A106">
        <v>8032022</v>
      </c>
      <c r="B106">
        <v>10032022</v>
      </c>
      <c r="C106" t="s">
        <v>82</v>
      </c>
      <c r="D106" t="s">
        <v>6</v>
      </c>
      <c r="E106" t="s">
        <v>7</v>
      </c>
      <c r="F106" t="s">
        <v>94</v>
      </c>
      <c r="G106" t="s">
        <v>89</v>
      </c>
      <c r="H106">
        <v>1.34</v>
      </c>
      <c r="I106">
        <v>1.1499999999999999</v>
      </c>
      <c r="J106">
        <f t="shared" si="7"/>
        <v>-0.19000000000000017</v>
      </c>
      <c r="K106" s="2">
        <f t="shared" si="8"/>
        <v>-14.179104477611951</v>
      </c>
      <c r="L106" s="3" t="s">
        <v>90</v>
      </c>
      <c r="M106" s="3" t="e">
        <f t="shared" si="9"/>
        <v>#VALUE!</v>
      </c>
      <c r="N106" s="6" t="s">
        <v>90</v>
      </c>
    </row>
    <row r="107" spans="1:15" x14ac:dyDescent="0.25">
      <c r="A107">
        <v>8032022</v>
      </c>
      <c r="B107">
        <v>10032022</v>
      </c>
      <c r="C107" t="s">
        <v>82</v>
      </c>
      <c r="D107" t="s">
        <v>6</v>
      </c>
      <c r="E107" t="s">
        <v>7</v>
      </c>
      <c r="F107" t="s">
        <v>95</v>
      </c>
      <c r="G107" t="s">
        <v>89</v>
      </c>
      <c r="H107">
        <v>1.26</v>
      </c>
      <c r="I107">
        <v>1.25</v>
      </c>
      <c r="J107">
        <f t="shared" si="7"/>
        <v>-1.0000000000000009E-2</v>
      </c>
      <c r="K107" s="2">
        <f t="shared" si="8"/>
        <v>-0.79365079365079427</v>
      </c>
      <c r="L107" s="3" t="s">
        <v>90</v>
      </c>
      <c r="M107" s="3" t="e">
        <f t="shared" si="9"/>
        <v>#VALUE!</v>
      </c>
      <c r="N107" s="6" t="s">
        <v>90</v>
      </c>
    </row>
    <row r="108" spans="1:15" x14ac:dyDescent="0.25">
      <c r="A108">
        <v>8032022</v>
      </c>
      <c r="B108">
        <v>10032022</v>
      </c>
      <c r="C108" t="s">
        <v>82</v>
      </c>
      <c r="D108" t="s">
        <v>6</v>
      </c>
      <c r="E108" t="s">
        <v>7</v>
      </c>
      <c r="F108" t="s">
        <v>96</v>
      </c>
      <c r="G108" t="s">
        <v>89</v>
      </c>
      <c r="H108">
        <v>1.31</v>
      </c>
      <c r="I108">
        <v>1.36</v>
      </c>
      <c r="J108">
        <f t="shared" si="7"/>
        <v>5.0000000000000044E-2</v>
      </c>
      <c r="K108" s="2">
        <f t="shared" si="8"/>
        <v>3.8167938931297747</v>
      </c>
      <c r="L108" s="3" t="s">
        <v>90</v>
      </c>
      <c r="M108" s="3" t="e">
        <f t="shared" si="9"/>
        <v>#VALUE!</v>
      </c>
      <c r="N108" s="6" t="s">
        <v>90</v>
      </c>
    </row>
    <row r="109" spans="1:15" x14ac:dyDescent="0.25">
      <c r="A109">
        <v>8032022</v>
      </c>
      <c r="B109">
        <v>10032022</v>
      </c>
      <c r="C109" t="s">
        <v>82</v>
      </c>
      <c r="D109" t="s">
        <v>6</v>
      </c>
      <c r="E109" t="s">
        <v>7</v>
      </c>
      <c r="F109" t="s">
        <v>97</v>
      </c>
      <c r="G109" t="s">
        <v>89</v>
      </c>
      <c r="H109">
        <v>1.27</v>
      </c>
      <c r="I109">
        <v>1.05</v>
      </c>
      <c r="J109">
        <f t="shared" si="7"/>
        <v>-0.21999999999999997</v>
      </c>
      <c r="K109" s="2">
        <f t="shared" si="8"/>
        <v>-17.322834645669289</v>
      </c>
      <c r="L109" s="3" t="s">
        <v>90</v>
      </c>
      <c r="M109" s="3" t="e">
        <f t="shared" si="9"/>
        <v>#VALUE!</v>
      </c>
      <c r="N109" s="6" t="s">
        <v>90</v>
      </c>
    </row>
    <row r="110" spans="1:15" x14ac:dyDescent="0.25">
      <c r="A110">
        <v>8032022</v>
      </c>
      <c r="B110">
        <v>10032022</v>
      </c>
      <c r="C110" t="s">
        <v>82</v>
      </c>
      <c r="D110" t="s">
        <v>6</v>
      </c>
      <c r="E110" t="s">
        <v>7</v>
      </c>
      <c r="F110" t="s">
        <v>98</v>
      </c>
      <c r="G110" t="s">
        <v>89</v>
      </c>
      <c r="H110">
        <v>1.33</v>
      </c>
      <c r="I110">
        <v>1.41</v>
      </c>
      <c r="J110">
        <f t="shared" si="7"/>
        <v>7.9999999999999849E-2</v>
      </c>
      <c r="K110" s="2">
        <f t="shared" si="8"/>
        <v>6.0150375939849514</v>
      </c>
      <c r="L110" s="3" t="s">
        <v>90</v>
      </c>
      <c r="M110" s="3" t="e">
        <f t="shared" si="9"/>
        <v>#VALUE!</v>
      </c>
      <c r="N110" s="6" t="s">
        <v>90</v>
      </c>
    </row>
    <row r="111" spans="1:15" x14ac:dyDescent="0.25">
      <c r="A111">
        <v>8032022</v>
      </c>
      <c r="B111">
        <v>10032022</v>
      </c>
      <c r="C111" t="s">
        <v>82</v>
      </c>
      <c r="D111" t="s">
        <v>6</v>
      </c>
      <c r="E111" t="s">
        <v>7</v>
      </c>
      <c r="F111" t="s">
        <v>99</v>
      </c>
      <c r="G111" t="s">
        <v>89</v>
      </c>
      <c r="H111">
        <v>1.31</v>
      </c>
      <c r="I111">
        <v>1.34</v>
      </c>
      <c r="J111">
        <f t="shared" si="7"/>
        <v>3.0000000000000027E-2</v>
      </c>
      <c r="K111" s="2">
        <f t="shared" si="8"/>
        <v>2.2900763358778646</v>
      </c>
      <c r="L111" s="3" t="s">
        <v>90</v>
      </c>
      <c r="M111" s="3" t="e">
        <f t="shared" si="9"/>
        <v>#VALUE!</v>
      </c>
      <c r="N111" s="6" t="s">
        <v>90</v>
      </c>
    </row>
    <row r="112" spans="1:15" x14ac:dyDescent="0.25">
      <c r="A112">
        <v>8032022</v>
      </c>
      <c r="B112">
        <v>10032022</v>
      </c>
      <c r="C112" t="s">
        <v>82</v>
      </c>
      <c r="D112" t="s">
        <v>6</v>
      </c>
      <c r="E112" t="s">
        <v>7</v>
      </c>
      <c r="F112" t="s">
        <v>100</v>
      </c>
      <c r="G112" t="s">
        <v>89</v>
      </c>
      <c r="H112">
        <v>1.36</v>
      </c>
      <c r="I112">
        <v>1.43</v>
      </c>
      <c r="J112">
        <f t="shared" si="7"/>
        <v>6.999999999999984E-2</v>
      </c>
      <c r="K112" s="2">
        <f t="shared" si="8"/>
        <v>5.1470588235293997</v>
      </c>
      <c r="L112" s="3" t="s">
        <v>90</v>
      </c>
      <c r="M112" s="3" t="e">
        <f t="shared" si="9"/>
        <v>#VALUE!</v>
      </c>
      <c r="N112" s="6" t="s">
        <v>90</v>
      </c>
    </row>
    <row r="113" spans="1:19" x14ac:dyDescent="0.25">
      <c r="A113">
        <v>8032022</v>
      </c>
      <c r="B113">
        <v>10032022</v>
      </c>
      <c r="C113" t="s">
        <v>82</v>
      </c>
      <c r="D113" t="s">
        <v>6</v>
      </c>
      <c r="E113" t="s">
        <v>7</v>
      </c>
      <c r="F113" t="s">
        <v>101</v>
      </c>
      <c r="G113" t="s">
        <v>89</v>
      </c>
      <c r="H113">
        <v>1.35</v>
      </c>
      <c r="I113">
        <v>1.52</v>
      </c>
      <c r="J113">
        <f t="shared" si="7"/>
        <v>0.16999999999999993</v>
      </c>
      <c r="K113" s="2">
        <f t="shared" si="8"/>
        <v>12.592592592592586</v>
      </c>
      <c r="L113" s="3" t="s">
        <v>90</v>
      </c>
      <c r="M113" s="3" t="e">
        <f t="shared" si="9"/>
        <v>#VALUE!</v>
      </c>
      <c r="N113" s="6" t="s">
        <v>90</v>
      </c>
    </row>
    <row r="114" spans="1:19" x14ac:dyDescent="0.25">
      <c r="A114">
        <v>8032022</v>
      </c>
      <c r="B114">
        <v>10032022</v>
      </c>
      <c r="C114" t="s">
        <v>82</v>
      </c>
      <c r="D114" t="s">
        <v>6</v>
      </c>
      <c r="E114" t="s">
        <v>7</v>
      </c>
      <c r="F114" t="s">
        <v>102</v>
      </c>
      <c r="G114" t="s">
        <v>89</v>
      </c>
      <c r="H114">
        <v>1.1599999999999999</v>
      </c>
      <c r="I114">
        <v>1.28</v>
      </c>
      <c r="J114">
        <f t="shared" si="7"/>
        <v>0.12000000000000011</v>
      </c>
      <c r="K114" s="2">
        <f t="shared" si="8"/>
        <v>10.344827586206906</v>
      </c>
      <c r="L114" s="3" t="s">
        <v>90</v>
      </c>
      <c r="M114" s="3" t="e">
        <f t="shared" si="9"/>
        <v>#VALUE!</v>
      </c>
      <c r="N114" s="6" t="s">
        <v>90</v>
      </c>
    </row>
    <row r="115" spans="1:19" x14ac:dyDescent="0.25">
      <c r="A115">
        <v>8032022</v>
      </c>
      <c r="B115">
        <v>10032022</v>
      </c>
      <c r="C115" t="s">
        <v>82</v>
      </c>
      <c r="D115" t="s">
        <v>6</v>
      </c>
      <c r="E115" t="s">
        <v>7</v>
      </c>
      <c r="F115" t="s">
        <v>103</v>
      </c>
      <c r="G115" t="s">
        <v>89</v>
      </c>
      <c r="H115">
        <v>1.18</v>
      </c>
      <c r="I115">
        <v>1.32</v>
      </c>
      <c r="J115">
        <f t="shared" si="7"/>
        <v>0.14000000000000012</v>
      </c>
      <c r="K115" s="2">
        <f t="shared" si="8"/>
        <v>11.864406779661028</v>
      </c>
      <c r="L115" s="3" t="s">
        <v>90</v>
      </c>
      <c r="M115" s="3" t="e">
        <f t="shared" si="9"/>
        <v>#VALUE!</v>
      </c>
      <c r="N115" s="6" t="s">
        <v>90</v>
      </c>
    </row>
    <row r="116" spans="1:19" x14ac:dyDescent="0.25">
      <c r="A116">
        <v>8032022</v>
      </c>
      <c r="B116">
        <v>10032022</v>
      </c>
      <c r="C116" t="s">
        <v>82</v>
      </c>
      <c r="D116" t="s">
        <v>6</v>
      </c>
      <c r="E116" t="s">
        <v>7</v>
      </c>
      <c r="F116" t="s">
        <v>104</v>
      </c>
      <c r="G116" t="s">
        <v>89</v>
      </c>
      <c r="H116">
        <v>1.21</v>
      </c>
      <c r="I116">
        <v>1.36</v>
      </c>
      <c r="J116">
        <f t="shared" si="7"/>
        <v>0.15000000000000013</v>
      </c>
      <c r="K116" s="2">
        <f t="shared" si="8"/>
        <v>12.396694214876044</v>
      </c>
      <c r="L116" s="3" t="s">
        <v>90</v>
      </c>
      <c r="M116" s="3" t="e">
        <f t="shared" si="9"/>
        <v>#VALUE!</v>
      </c>
      <c r="N116" s="6" t="s">
        <v>90</v>
      </c>
    </row>
    <row r="117" spans="1:19" x14ac:dyDescent="0.25">
      <c r="A117">
        <v>8032022</v>
      </c>
      <c r="B117">
        <v>10032022</v>
      </c>
      <c r="C117" t="s">
        <v>82</v>
      </c>
      <c r="D117" t="s">
        <v>6</v>
      </c>
      <c r="E117" t="s">
        <v>7</v>
      </c>
      <c r="F117" t="s">
        <v>105</v>
      </c>
      <c r="G117" t="s">
        <v>89</v>
      </c>
      <c r="H117">
        <v>1.24</v>
      </c>
      <c r="I117">
        <v>1.37</v>
      </c>
      <c r="J117">
        <f t="shared" si="7"/>
        <v>0.13000000000000012</v>
      </c>
      <c r="K117" s="2">
        <f t="shared" si="8"/>
        <v>10.483870967741945</v>
      </c>
      <c r="L117" s="3" t="s">
        <v>90</v>
      </c>
      <c r="M117" s="3" t="e">
        <f t="shared" si="9"/>
        <v>#VALUE!</v>
      </c>
      <c r="N117" s="6" t="s">
        <v>90</v>
      </c>
    </row>
    <row r="118" spans="1:19" x14ac:dyDescent="0.25">
      <c r="A118">
        <v>8032022</v>
      </c>
      <c r="B118">
        <v>10032022</v>
      </c>
      <c r="C118" t="s">
        <v>82</v>
      </c>
      <c r="D118" t="s">
        <v>6</v>
      </c>
      <c r="E118" t="s">
        <v>7</v>
      </c>
      <c r="F118" t="s">
        <v>106</v>
      </c>
      <c r="G118" t="s">
        <v>89</v>
      </c>
      <c r="H118">
        <v>1.32</v>
      </c>
      <c r="I118">
        <v>1.25</v>
      </c>
      <c r="J118">
        <f t="shared" si="7"/>
        <v>-7.0000000000000062E-2</v>
      </c>
      <c r="K118" s="2">
        <f t="shared" si="8"/>
        <v>-5.3030303030303072</v>
      </c>
      <c r="L118" s="3" t="s">
        <v>90</v>
      </c>
      <c r="M118" s="3" t="e">
        <f t="shared" si="9"/>
        <v>#VALUE!</v>
      </c>
      <c r="N118" s="6" t="s">
        <v>90</v>
      </c>
    </row>
    <row r="119" spans="1:19" x14ac:dyDescent="0.25">
      <c r="A119">
        <v>8032022</v>
      </c>
      <c r="B119">
        <v>10032022</v>
      </c>
      <c r="C119" t="s">
        <v>82</v>
      </c>
      <c r="D119" t="s">
        <v>6</v>
      </c>
      <c r="E119" t="s">
        <v>7</v>
      </c>
      <c r="F119" t="s">
        <v>107</v>
      </c>
      <c r="G119" t="s">
        <v>89</v>
      </c>
      <c r="H119">
        <v>1.37</v>
      </c>
      <c r="I119">
        <v>1.41</v>
      </c>
      <c r="J119">
        <f t="shared" si="7"/>
        <v>3.9999999999999813E-2</v>
      </c>
      <c r="K119" s="2">
        <f t="shared" si="8"/>
        <v>2.9197080291970665</v>
      </c>
      <c r="L119" s="3" t="s">
        <v>90</v>
      </c>
      <c r="M119" s="3" t="e">
        <f t="shared" si="9"/>
        <v>#VALUE!</v>
      </c>
      <c r="N119" s="6" t="s">
        <v>90</v>
      </c>
    </row>
    <row r="120" spans="1:19" x14ac:dyDescent="0.25">
      <c r="A120">
        <v>8032022</v>
      </c>
      <c r="B120">
        <v>10032022</v>
      </c>
      <c r="C120" t="s">
        <v>82</v>
      </c>
      <c r="D120" t="s">
        <v>6</v>
      </c>
      <c r="E120" t="s">
        <v>7</v>
      </c>
      <c r="F120" t="s">
        <v>108</v>
      </c>
      <c r="G120" t="s">
        <v>89</v>
      </c>
      <c r="H120">
        <v>1.43</v>
      </c>
      <c r="I120">
        <v>1.42</v>
      </c>
      <c r="J120">
        <f t="shared" si="7"/>
        <v>-1.0000000000000009E-2</v>
      </c>
      <c r="K120" s="2">
        <f t="shared" si="8"/>
        <v>-0.69930069930070005</v>
      </c>
      <c r="L120" s="3" t="s">
        <v>90</v>
      </c>
      <c r="M120" s="3" t="e">
        <f t="shared" si="9"/>
        <v>#VALUE!</v>
      </c>
      <c r="N120" s="6" t="s">
        <v>90</v>
      </c>
    </row>
    <row r="121" spans="1:19" x14ac:dyDescent="0.25">
      <c r="A121">
        <v>8032022</v>
      </c>
      <c r="B121">
        <v>10032022</v>
      </c>
      <c r="C121" t="s">
        <v>82</v>
      </c>
      <c r="D121" t="s">
        <v>6</v>
      </c>
      <c r="E121" t="s">
        <v>7</v>
      </c>
      <c r="F121" t="s">
        <v>109</v>
      </c>
      <c r="G121" t="s">
        <v>89</v>
      </c>
      <c r="H121">
        <v>1.43</v>
      </c>
      <c r="I121">
        <v>1.5</v>
      </c>
      <c r="J121">
        <f t="shared" si="7"/>
        <v>7.0000000000000062E-2</v>
      </c>
      <c r="K121" s="2">
        <f t="shared" si="8"/>
        <v>4.8951048951048994</v>
      </c>
      <c r="L121" s="3" t="s">
        <v>90</v>
      </c>
      <c r="M121" s="3" t="e">
        <f t="shared" si="9"/>
        <v>#VALUE!</v>
      </c>
      <c r="N121" s="6" t="s">
        <v>90</v>
      </c>
    </row>
    <row r="122" spans="1:19" x14ac:dyDescent="0.25">
      <c r="A122">
        <v>7042022</v>
      </c>
      <c r="B122">
        <v>9042022</v>
      </c>
      <c r="C122" t="s">
        <v>82</v>
      </c>
      <c r="D122" t="s">
        <v>10</v>
      </c>
      <c r="E122">
        <v>9</v>
      </c>
      <c r="F122" t="s">
        <v>83</v>
      </c>
      <c r="G122" t="s">
        <v>83</v>
      </c>
      <c r="H122">
        <v>1.1299999999999999</v>
      </c>
      <c r="I122">
        <v>1.19</v>
      </c>
      <c r="J122">
        <f t="shared" si="7"/>
        <v>6.0000000000000053E-2</v>
      </c>
      <c r="K122" s="2">
        <f t="shared" si="8"/>
        <v>5.3097345132743419</v>
      </c>
      <c r="L122" s="3">
        <f t="shared" ref="L122:L161" si="10">(H122*0.977177)-I122</f>
        <v>-8.5789990000000094E-2</v>
      </c>
      <c r="M122" s="3">
        <f t="shared" si="9"/>
        <v>-3.8954027780921538E-2</v>
      </c>
      <c r="N122" s="4">
        <f t="shared" ref="N122:N161" si="11">(L122/H122)*100</f>
        <v>-7.5920345132743456</v>
      </c>
      <c r="S122" s="5"/>
    </row>
    <row r="123" spans="1:19" x14ac:dyDescent="0.25">
      <c r="A123">
        <v>7042022</v>
      </c>
      <c r="B123">
        <v>9042022</v>
      </c>
      <c r="C123" t="s">
        <v>82</v>
      </c>
      <c r="D123" t="s">
        <v>10</v>
      </c>
      <c r="E123">
        <v>2</v>
      </c>
      <c r="F123" t="s">
        <v>83</v>
      </c>
      <c r="G123" t="s">
        <v>83</v>
      </c>
      <c r="H123">
        <v>1.01</v>
      </c>
      <c r="I123">
        <v>1.07</v>
      </c>
      <c r="J123">
        <f t="shared" si="7"/>
        <v>6.0000000000000053E-2</v>
      </c>
      <c r="K123" s="2">
        <f t="shared" si="8"/>
        <v>5.9405940594059459</v>
      </c>
      <c r="L123" s="3">
        <f t="shared" si="10"/>
        <v>-8.3051230000000142E-2</v>
      </c>
      <c r="M123" s="3">
        <f t="shared" si="9"/>
        <v>-3.76549277190961E-2</v>
      </c>
      <c r="N123" s="4">
        <f t="shared" si="11"/>
        <v>-8.2228940594059559</v>
      </c>
      <c r="O123" t="s">
        <v>86</v>
      </c>
      <c r="S123" s="5"/>
    </row>
    <row r="124" spans="1:19" x14ac:dyDescent="0.25">
      <c r="A124">
        <v>7042022</v>
      </c>
      <c r="B124">
        <v>9042022</v>
      </c>
      <c r="C124" t="s">
        <v>82</v>
      </c>
      <c r="D124" t="s">
        <v>10</v>
      </c>
      <c r="E124">
        <v>1</v>
      </c>
      <c r="F124">
        <v>100</v>
      </c>
      <c r="G124">
        <v>100</v>
      </c>
      <c r="H124">
        <v>1.1200000000000001</v>
      </c>
      <c r="I124">
        <v>1.1499999999999999</v>
      </c>
      <c r="J124">
        <f t="shared" si="7"/>
        <v>2.9999999999999805E-2</v>
      </c>
      <c r="K124" s="2">
        <f t="shared" si="8"/>
        <v>2.6785714285714106</v>
      </c>
      <c r="L124" s="3">
        <f t="shared" si="10"/>
        <v>-5.5561759999999794E-2</v>
      </c>
      <c r="M124" s="3">
        <f t="shared" si="9"/>
        <v>-2.4826436793682311E-2</v>
      </c>
      <c r="N124" s="4">
        <f t="shared" si="11"/>
        <v>-4.9608714285714095</v>
      </c>
      <c r="O124" t="s">
        <v>86</v>
      </c>
    </row>
    <row r="125" spans="1:19" x14ac:dyDescent="0.25">
      <c r="A125">
        <v>7042022</v>
      </c>
      <c r="B125">
        <v>9042022</v>
      </c>
      <c r="C125" t="s">
        <v>82</v>
      </c>
      <c r="D125" t="s">
        <v>10</v>
      </c>
      <c r="E125">
        <v>3</v>
      </c>
      <c r="F125">
        <v>100</v>
      </c>
      <c r="G125">
        <v>100</v>
      </c>
      <c r="H125">
        <v>1.1100000000000001</v>
      </c>
      <c r="I125">
        <v>1.1200000000000001</v>
      </c>
      <c r="J125">
        <f t="shared" si="7"/>
        <v>1.0000000000000009E-2</v>
      </c>
      <c r="K125" s="2">
        <f t="shared" si="8"/>
        <v>0.90090090090090158</v>
      </c>
      <c r="L125" s="3">
        <f t="shared" si="10"/>
        <v>-3.5333529999999946E-2</v>
      </c>
      <c r="M125" s="3">
        <f t="shared" si="9"/>
        <v>-1.5622816476301812E-2</v>
      </c>
      <c r="N125" s="4">
        <f t="shared" si="11"/>
        <v>-3.1832009009008955</v>
      </c>
    </row>
    <row r="126" spans="1:19" x14ac:dyDescent="0.25">
      <c r="A126">
        <v>7042022</v>
      </c>
      <c r="B126">
        <v>9042022</v>
      </c>
      <c r="C126" t="s">
        <v>82</v>
      </c>
      <c r="D126" t="s">
        <v>10</v>
      </c>
      <c r="E126">
        <v>1</v>
      </c>
      <c r="F126" t="s">
        <v>83</v>
      </c>
      <c r="G126" t="s">
        <v>83</v>
      </c>
      <c r="H126">
        <v>1.03</v>
      </c>
      <c r="I126">
        <v>1.04</v>
      </c>
      <c r="J126">
        <f t="shared" si="7"/>
        <v>1.0000000000000009E-2</v>
      </c>
      <c r="K126" s="2">
        <f t="shared" si="8"/>
        <v>0.97087378640776778</v>
      </c>
      <c r="L126" s="3">
        <f t="shared" si="10"/>
        <v>-3.3507689999999979E-2</v>
      </c>
      <c r="M126" s="3">
        <f t="shared" si="9"/>
        <v>-1.4801597132429975E-2</v>
      </c>
      <c r="N126" s="4">
        <f t="shared" si="11"/>
        <v>-3.253173786407765</v>
      </c>
      <c r="O126" t="s">
        <v>111</v>
      </c>
    </row>
    <row r="127" spans="1:19" x14ac:dyDescent="0.25">
      <c r="A127">
        <v>7042022</v>
      </c>
      <c r="B127">
        <v>9042022</v>
      </c>
      <c r="C127" t="s">
        <v>82</v>
      </c>
      <c r="D127" t="s">
        <v>10</v>
      </c>
      <c r="E127">
        <v>2</v>
      </c>
      <c r="F127">
        <v>900</v>
      </c>
      <c r="G127">
        <v>900</v>
      </c>
      <c r="H127">
        <v>1.04</v>
      </c>
      <c r="I127">
        <v>1.04</v>
      </c>
      <c r="J127">
        <f t="shared" si="7"/>
        <v>0</v>
      </c>
      <c r="K127" s="2">
        <f t="shared" si="8"/>
        <v>0</v>
      </c>
      <c r="L127" s="3">
        <f t="shared" si="10"/>
        <v>-2.3735920000000021E-2</v>
      </c>
      <c r="M127" s="3">
        <f t="shared" si="9"/>
        <v>-1.0432689532354218E-2</v>
      </c>
      <c r="N127" s="4">
        <f t="shared" si="11"/>
        <v>-2.282300000000002</v>
      </c>
    </row>
    <row r="128" spans="1:19" x14ac:dyDescent="0.25">
      <c r="A128">
        <v>7042022</v>
      </c>
      <c r="B128">
        <v>9042022</v>
      </c>
      <c r="C128" t="s">
        <v>82</v>
      </c>
      <c r="D128" t="s">
        <v>10</v>
      </c>
      <c r="E128">
        <v>1</v>
      </c>
      <c r="F128">
        <v>300</v>
      </c>
      <c r="G128">
        <v>300</v>
      </c>
      <c r="H128">
        <v>1.02</v>
      </c>
      <c r="I128">
        <v>1.02</v>
      </c>
      <c r="J128">
        <f t="shared" si="7"/>
        <v>0</v>
      </c>
      <c r="K128" s="2">
        <f t="shared" si="8"/>
        <v>0</v>
      </c>
      <c r="L128" s="3">
        <f t="shared" si="10"/>
        <v>-2.327946000000003E-2</v>
      </c>
      <c r="M128" s="3">
        <f t="shared" si="9"/>
        <v>-1.0229679164746434E-2</v>
      </c>
      <c r="N128" s="4">
        <f t="shared" si="11"/>
        <v>-2.2823000000000029</v>
      </c>
    </row>
    <row r="129" spans="1:15" x14ac:dyDescent="0.25">
      <c r="A129">
        <v>7042022</v>
      </c>
      <c r="B129">
        <v>9042022</v>
      </c>
      <c r="C129" t="s">
        <v>82</v>
      </c>
      <c r="D129" t="s">
        <v>10</v>
      </c>
      <c r="E129">
        <v>8</v>
      </c>
      <c r="F129" t="s">
        <v>83</v>
      </c>
      <c r="G129" t="s">
        <v>83</v>
      </c>
      <c r="H129">
        <v>1.0900000000000001</v>
      </c>
      <c r="I129">
        <v>1.08</v>
      </c>
      <c r="J129">
        <f t="shared" si="7"/>
        <v>-1.0000000000000009E-2</v>
      </c>
      <c r="K129" s="2">
        <f t="shared" si="8"/>
        <v>-0.91743119266055118</v>
      </c>
      <c r="L129" s="3">
        <f t="shared" si="10"/>
        <v>-1.4877070000000048E-2</v>
      </c>
      <c r="M129" s="3">
        <f t="shared" si="9"/>
        <v>-6.509572051136195E-3</v>
      </c>
      <c r="N129" s="4">
        <f t="shared" si="11"/>
        <v>-1.3648688073394537</v>
      </c>
    </row>
    <row r="130" spans="1:15" x14ac:dyDescent="0.25">
      <c r="A130">
        <v>7042022</v>
      </c>
      <c r="B130">
        <v>9042022</v>
      </c>
      <c r="C130" t="s">
        <v>82</v>
      </c>
      <c r="D130" t="s">
        <v>10</v>
      </c>
      <c r="E130">
        <v>9</v>
      </c>
      <c r="F130">
        <v>100</v>
      </c>
      <c r="G130">
        <v>100</v>
      </c>
      <c r="H130">
        <v>1.08</v>
      </c>
      <c r="I130">
        <v>1.07</v>
      </c>
      <c r="J130">
        <f t="shared" ref="J130:J181" si="12">I130-H130</f>
        <v>-1.0000000000000009E-2</v>
      </c>
      <c r="K130" s="2">
        <f t="shared" ref="K130:K181" si="13">(J130/H130)*100</f>
        <v>-0.92592592592592671</v>
      </c>
      <c r="L130" s="3">
        <f t="shared" si="10"/>
        <v>-1.4648839999999996E-2</v>
      </c>
      <c r="M130" s="3">
        <f t="shared" ref="M130:M181" si="14">LOG10(L130+1)</f>
        <v>-6.4089678051315775E-3</v>
      </c>
      <c r="N130" s="4">
        <f t="shared" si="11"/>
        <v>-1.3563740740740735</v>
      </c>
      <c r="O130" t="s">
        <v>84</v>
      </c>
    </row>
    <row r="131" spans="1:15" x14ac:dyDescent="0.25">
      <c r="A131">
        <v>7042022</v>
      </c>
      <c r="B131">
        <v>9042022</v>
      </c>
      <c r="C131" t="s">
        <v>82</v>
      </c>
      <c r="D131" t="s">
        <v>10</v>
      </c>
      <c r="E131">
        <v>6</v>
      </c>
      <c r="F131">
        <v>900</v>
      </c>
      <c r="G131">
        <v>900</v>
      </c>
      <c r="H131">
        <v>1</v>
      </c>
      <c r="I131">
        <v>0.99</v>
      </c>
      <c r="J131">
        <f t="shared" si="12"/>
        <v>-1.0000000000000009E-2</v>
      </c>
      <c r="K131" s="2">
        <f t="shared" si="13"/>
        <v>-1.0000000000000009</v>
      </c>
      <c r="L131" s="3">
        <f t="shared" si="10"/>
        <v>-1.2823000000000029E-2</v>
      </c>
      <c r="M131" s="3">
        <f t="shared" si="14"/>
        <v>-5.6049717158638216E-3</v>
      </c>
      <c r="N131" s="4">
        <f t="shared" si="11"/>
        <v>-1.2823000000000029</v>
      </c>
      <c r="O131" t="s">
        <v>86</v>
      </c>
    </row>
    <row r="132" spans="1:15" x14ac:dyDescent="0.25">
      <c r="A132">
        <v>7042022</v>
      </c>
      <c r="B132">
        <v>9042022</v>
      </c>
      <c r="C132" t="s">
        <v>82</v>
      </c>
      <c r="D132" t="s">
        <v>10</v>
      </c>
      <c r="E132">
        <v>2</v>
      </c>
      <c r="F132">
        <v>100</v>
      </c>
      <c r="G132">
        <v>100</v>
      </c>
      <c r="H132">
        <v>1.1499999999999999</v>
      </c>
      <c r="I132">
        <v>1.1299999999999999</v>
      </c>
      <c r="J132">
        <f t="shared" si="12"/>
        <v>-2.0000000000000018E-2</v>
      </c>
      <c r="K132" s="2">
        <f t="shared" si="13"/>
        <v>-1.7391304347826104</v>
      </c>
      <c r="L132" s="3">
        <f t="shared" si="10"/>
        <v>-6.2464500000001255E-3</v>
      </c>
      <c r="M132" s="3">
        <f t="shared" si="14"/>
        <v>-2.7213068963217015E-3</v>
      </c>
      <c r="N132" s="4">
        <f t="shared" si="11"/>
        <v>-0.54316956521740223</v>
      </c>
      <c r="O132" t="s">
        <v>86</v>
      </c>
    </row>
    <row r="133" spans="1:15" x14ac:dyDescent="0.25">
      <c r="A133">
        <v>7042022</v>
      </c>
      <c r="B133">
        <v>9042022</v>
      </c>
      <c r="C133" t="s">
        <v>82</v>
      </c>
      <c r="D133" t="s">
        <v>10</v>
      </c>
      <c r="E133">
        <v>5</v>
      </c>
      <c r="F133" t="s">
        <v>83</v>
      </c>
      <c r="G133" t="s">
        <v>83</v>
      </c>
      <c r="H133">
        <v>1.06</v>
      </c>
      <c r="I133">
        <v>1.04</v>
      </c>
      <c r="J133">
        <f t="shared" si="12"/>
        <v>-2.0000000000000018E-2</v>
      </c>
      <c r="K133" s="2">
        <f t="shared" si="13"/>
        <v>-1.8867924528301903</v>
      </c>
      <c r="L133" s="3">
        <f t="shared" si="10"/>
        <v>-4.1923800000001066E-3</v>
      </c>
      <c r="M133" s="3">
        <f t="shared" si="14"/>
        <v>-1.8245547915389923E-3</v>
      </c>
      <c r="N133" s="4">
        <f t="shared" si="11"/>
        <v>-0.39550754716982134</v>
      </c>
    </row>
    <row r="134" spans="1:15" x14ac:dyDescent="0.25">
      <c r="A134">
        <v>7042022</v>
      </c>
      <c r="B134">
        <v>9042022</v>
      </c>
      <c r="C134" t="s">
        <v>82</v>
      </c>
      <c r="D134" t="s">
        <v>10</v>
      </c>
      <c r="E134">
        <v>3</v>
      </c>
      <c r="F134" t="s">
        <v>83</v>
      </c>
      <c r="G134" t="s">
        <v>83</v>
      </c>
      <c r="H134">
        <v>1.02</v>
      </c>
      <c r="I134">
        <v>1</v>
      </c>
      <c r="J134">
        <f t="shared" si="12"/>
        <v>-2.0000000000000018E-2</v>
      </c>
      <c r="K134" s="2">
        <f t="shared" si="13"/>
        <v>-1.9607843137254919</v>
      </c>
      <c r="L134" s="3">
        <f t="shared" si="10"/>
        <v>-3.2794600000000118E-3</v>
      </c>
      <c r="M134" s="3">
        <f t="shared" si="14"/>
        <v>-1.4265918878055878E-3</v>
      </c>
      <c r="N134" s="4">
        <f t="shared" si="11"/>
        <v>-0.32151568627451094</v>
      </c>
    </row>
    <row r="135" spans="1:15" x14ac:dyDescent="0.25">
      <c r="A135">
        <v>7042022</v>
      </c>
      <c r="B135">
        <v>9042022</v>
      </c>
      <c r="C135" t="s">
        <v>82</v>
      </c>
      <c r="D135" t="s">
        <v>10</v>
      </c>
      <c r="E135">
        <v>6</v>
      </c>
      <c r="F135" t="s">
        <v>83</v>
      </c>
      <c r="G135" t="s">
        <v>83</v>
      </c>
      <c r="H135">
        <v>1.08</v>
      </c>
      <c r="I135">
        <v>1.05</v>
      </c>
      <c r="J135">
        <f t="shared" si="12"/>
        <v>-3.0000000000000027E-2</v>
      </c>
      <c r="K135" s="2">
        <f t="shared" si="13"/>
        <v>-2.7777777777777799</v>
      </c>
      <c r="L135" s="3">
        <f t="shared" si="10"/>
        <v>5.3511600000000215E-3</v>
      </c>
      <c r="M135" s="3">
        <f t="shared" si="14"/>
        <v>2.3177833610220195E-3</v>
      </c>
      <c r="N135" s="4">
        <f t="shared" si="11"/>
        <v>0.49547777777777974</v>
      </c>
    </row>
    <row r="136" spans="1:15" x14ac:dyDescent="0.25">
      <c r="A136">
        <v>7042022</v>
      </c>
      <c r="B136">
        <v>9042022</v>
      </c>
      <c r="C136" t="s">
        <v>82</v>
      </c>
      <c r="D136" t="s">
        <v>10</v>
      </c>
      <c r="E136">
        <v>9</v>
      </c>
      <c r="F136">
        <v>900</v>
      </c>
      <c r="G136">
        <v>900</v>
      </c>
      <c r="H136">
        <v>1.03</v>
      </c>
      <c r="I136">
        <v>0.99</v>
      </c>
      <c r="J136">
        <f t="shared" si="12"/>
        <v>-4.0000000000000036E-2</v>
      </c>
      <c r="K136" s="2">
        <f t="shared" si="13"/>
        <v>-3.8834951456310711</v>
      </c>
      <c r="L136" s="3">
        <f t="shared" si="10"/>
        <v>1.6492310000000066E-2</v>
      </c>
      <c r="M136" s="3">
        <f t="shared" si="14"/>
        <v>7.1040974480380556E-3</v>
      </c>
      <c r="N136" s="4">
        <f t="shared" si="11"/>
        <v>1.6011951456310742</v>
      </c>
    </row>
    <row r="137" spans="1:15" x14ac:dyDescent="0.25">
      <c r="A137">
        <v>7042022</v>
      </c>
      <c r="B137">
        <v>9042022</v>
      </c>
      <c r="C137" t="s">
        <v>82</v>
      </c>
      <c r="D137" t="s">
        <v>10</v>
      </c>
      <c r="E137">
        <v>6</v>
      </c>
      <c r="F137">
        <v>100</v>
      </c>
      <c r="G137">
        <v>100</v>
      </c>
      <c r="H137">
        <v>1.04</v>
      </c>
      <c r="I137">
        <v>0.99</v>
      </c>
      <c r="J137">
        <f t="shared" si="12"/>
        <v>-5.0000000000000044E-2</v>
      </c>
      <c r="K137" s="2">
        <f t="shared" si="13"/>
        <v>-4.8076923076923119</v>
      </c>
      <c r="L137" s="3">
        <f t="shared" si="10"/>
        <v>2.6264080000000023E-2</v>
      </c>
      <c r="M137" s="3">
        <f t="shared" si="14"/>
        <v>1.1259128543436825E-2</v>
      </c>
      <c r="N137" s="4">
        <f t="shared" si="11"/>
        <v>2.5253923076923099</v>
      </c>
      <c r="O137" t="s">
        <v>86</v>
      </c>
    </row>
    <row r="138" spans="1:15" x14ac:dyDescent="0.25">
      <c r="A138">
        <v>7042022</v>
      </c>
      <c r="B138">
        <v>9042022</v>
      </c>
      <c r="C138" t="s">
        <v>82</v>
      </c>
      <c r="D138" t="s">
        <v>10</v>
      </c>
      <c r="E138">
        <v>8</v>
      </c>
      <c r="F138">
        <v>100</v>
      </c>
      <c r="G138">
        <v>100</v>
      </c>
      <c r="H138">
        <v>1.04</v>
      </c>
      <c r="I138">
        <v>0.99</v>
      </c>
      <c r="J138">
        <f t="shared" si="12"/>
        <v>-5.0000000000000044E-2</v>
      </c>
      <c r="K138" s="2">
        <f t="shared" si="13"/>
        <v>-4.8076923076923119</v>
      </c>
      <c r="L138" s="3">
        <f t="shared" si="10"/>
        <v>2.6264080000000023E-2</v>
      </c>
      <c r="M138" s="3">
        <f t="shared" si="14"/>
        <v>1.1259128543436825E-2</v>
      </c>
      <c r="N138" s="4">
        <f t="shared" si="11"/>
        <v>2.5253923076923099</v>
      </c>
    </row>
    <row r="139" spans="1:15" x14ac:dyDescent="0.25">
      <c r="A139">
        <v>7042022</v>
      </c>
      <c r="B139">
        <v>9042022</v>
      </c>
      <c r="C139" t="s">
        <v>82</v>
      </c>
      <c r="D139" t="s">
        <v>10</v>
      </c>
      <c r="E139">
        <v>2</v>
      </c>
      <c r="F139">
        <v>300</v>
      </c>
      <c r="G139">
        <v>300</v>
      </c>
      <c r="H139">
        <v>1</v>
      </c>
      <c r="I139">
        <v>0.95</v>
      </c>
      <c r="J139">
        <f t="shared" si="12"/>
        <v>-5.0000000000000044E-2</v>
      </c>
      <c r="K139" s="2">
        <f t="shared" si="13"/>
        <v>-5.0000000000000044</v>
      </c>
      <c r="L139" s="3">
        <f t="shared" si="10"/>
        <v>2.7177000000000007E-2</v>
      </c>
      <c r="M139" s="3">
        <f t="shared" si="14"/>
        <v>1.1645286343046572E-2</v>
      </c>
      <c r="N139" s="4">
        <f t="shared" si="11"/>
        <v>2.7177000000000007</v>
      </c>
    </row>
    <row r="140" spans="1:15" x14ac:dyDescent="0.25">
      <c r="A140">
        <v>7042022</v>
      </c>
      <c r="B140">
        <v>9042022</v>
      </c>
      <c r="C140" t="s">
        <v>82</v>
      </c>
      <c r="D140" t="s">
        <v>10</v>
      </c>
      <c r="E140">
        <v>4</v>
      </c>
      <c r="F140">
        <v>900</v>
      </c>
      <c r="G140">
        <v>900</v>
      </c>
      <c r="H140">
        <v>1.1299999999999999</v>
      </c>
      <c r="I140">
        <v>1.07</v>
      </c>
      <c r="J140">
        <f t="shared" si="12"/>
        <v>-5.9999999999999831E-2</v>
      </c>
      <c r="K140" s="2">
        <f t="shared" si="13"/>
        <v>-5.3097345132743214</v>
      </c>
      <c r="L140" s="3">
        <f t="shared" si="10"/>
        <v>3.4210009999999791E-2</v>
      </c>
      <c r="M140" s="3">
        <f t="shared" si="14"/>
        <v>1.4608736942843885E-2</v>
      </c>
      <c r="N140" s="4">
        <f t="shared" si="11"/>
        <v>3.0274345132743181</v>
      </c>
    </row>
    <row r="141" spans="1:15" x14ac:dyDescent="0.25">
      <c r="A141">
        <v>7042022</v>
      </c>
      <c r="B141">
        <v>9042022</v>
      </c>
      <c r="C141" t="s">
        <v>82</v>
      </c>
      <c r="D141" t="s">
        <v>10</v>
      </c>
      <c r="E141">
        <v>10</v>
      </c>
      <c r="F141">
        <v>100</v>
      </c>
      <c r="G141">
        <v>100</v>
      </c>
      <c r="H141">
        <v>1.1299999999999999</v>
      </c>
      <c r="I141">
        <v>1.06</v>
      </c>
      <c r="J141">
        <f t="shared" si="12"/>
        <v>-6.999999999999984E-2</v>
      </c>
      <c r="K141" s="2">
        <f t="shared" si="13"/>
        <v>-6.1946902654867122</v>
      </c>
      <c r="L141" s="3">
        <f t="shared" si="10"/>
        <v>4.42100099999998E-2</v>
      </c>
      <c r="M141" s="3">
        <f t="shared" si="14"/>
        <v>1.8787852125919477E-2</v>
      </c>
      <c r="N141" s="4">
        <f t="shared" si="11"/>
        <v>3.9123902654867084</v>
      </c>
    </row>
    <row r="142" spans="1:15" x14ac:dyDescent="0.25">
      <c r="A142">
        <v>7042022</v>
      </c>
      <c r="B142">
        <v>9042022</v>
      </c>
      <c r="C142" t="s">
        <v>82</v>
      </c>
      <c r="D142" t="s">
        <v>10</v>
      </c>
      <c r="E142">
        <v>10</v>
      </c>
      <c r="F142" t="s">
        <v>83</v>
      </c>
      <c r="G142" t="s">
        <v>83</v>
      </c>
      <c r="H142">
        <v>1.1200000000000001</v>
      </c>
      <c r="I142">
        <v>1.05</v>
      </c>
      <c r="J142">
        <f t="shared" si="12"/>
        <v>-7.0000000000000062E-2</v>
      </c>
      <c r="K142" s="2">
        <f t="shared" si="13"/>
        <v>-6.2500000000000053</v>
      </c>
      <c r="L142" s="3">
        <f t="shared" si="10"/>
        <v>4.4438240000000073E-2</v>
      </c>
      <c r="M142" s="3">
        <f t="shared" si="14"/>
        <v>1.8882764258682284E-2</v>
      </c>
      <c r="N142" s="4">
        <f t="shared" si="11"/>
        <v>3.967700000000006</v>
      </c>
    </row>
    <row r="143" spans="1:15" x14ac:dyDescent="0.25">
      <c r="A143">
        <v>7042022</v>
      </c>
      <c r="B143">
        <v>9042022</v>
      </c>
      <c r="C143" t="s">
        <v>82</v>
      </c>
      <c r="D143" t="s">
        <v>10</v>
      </c>
      <c r="E143">
        <v>5</v>
      </c>
      <c r="F143">
        <v>300</v>
      </c>
      <c r="G143">
        <v>300</v>
      </c>
      <c r="H143">
        <v>1.06</v>
      </c>
      <c r="I143">
        <v>0.99</v>
      </c>
      <c r="J143">
        <f t="shared" si="12"/>
        <v>-7.0000000000000062E-2</v>
      </c>
      <c r="K143" s="2">
        <f t="shared" si="13"/>
        <v>-6.6037735849056656</v>
      </c>
      <c r="L143" s="3">
        <f t="shared" si="10"/>
        <v>4.5807619999999938E-2</v>
      </c>
      <c r="M143" s="3">
        <f t="shared" si="14"/>
        <v>1.9451801876784434E-2</v>
      </c>
      <c r="N143" s="4">
        <f t="shared" si="11"/>
        <v>4.3214735849056547</v>
      </c>
    </row>
    <row r="144" spans="1:15" x14ac:dyDescent="0.25">
      <c r="A144">
        <v>7042022</v>
      </c>
      <c r="B144">
        <v>9042022</v>
      </c>
      <c r="C144" t="s">
        <v>82</v>
      </c>
      <c r="D144" t="s">
        <v>10</v>
      </c>
      <c r="E144">
        <v>8</v>
      </c>
      <c r="F144">
        <v>900</v>
      </c>
      <c r="G144">
        <v>900</v>
      </c>
      <c r="H144">
        <v>1</v>
      </c>
      <c r="I144">
        <v>0.93</v>
      </c>
      <c r="J144">
        <f t="shared" si="12"/>
        <v>-6.9999999999999951E-2</v>
      </c>
      <c r="K144" s="2">
        <f t="shared" si="13"/>
        <v>-6.9999999999999947</v>
      </c>
      <c r="L144" s="3">
        <f t="shared" si="10"/>
        <v>4.7176999999999913E-2</v>
      </c>
      <c r="M144" s="3">
        <f t="shared" si="14"/>
        <v>2.0020094884583711E-2</v>
      </c>
      <c r="N144" s="4">
        <f t="shared" si="11"/>
        <v>4.7176999999999918</v>
      </c>
      <c r="O144" t="s">
        <v>84</v>
      </c>
    </row>
    <row r="145" spans="1:15" x14ac:dyDescent="0.25">
      <c r="A145">
        <v>7042022</v>
      </c>
      <c r="B145">
        <v>9042022</v>
      </c>
      <c r="C145" t="s">
        <v>82</v>
      </c>
      <c r="D145" t="s">
        <v>10</v>
      </c>
      <c r="E145">
        <v>8</v>
      </c>
      <c r="F145">
        <v>300</v>
      </c>
      <c r="G145">
        <v>300</v>
      </c>
      <c r="H145">
        <v>1.1399999999999999</v>
      </c>
      <c r="I145">
        <v>1.05</v>
      </c>
      <c r="J145">
        <f t="shared" si="12"/>
        <v>-8.9999999999999858E-2</v>
      </c>
      <c r="K145" s="2">
        <f t="shared" si="13"/>
        <v>-7.8947368421052513</v>
      </c>
      <c r="L145" s="3">
        <f t="shared" si="10"/>
        <v>6.3981779999999766E-2</v>
      </c>
      <c r="M145" s="3">
        <f t="shared" si="14"/>
        <v>2.6934191010522635E-2</v>
      </c>
      <c r="N145" s="4">
        <f t="shared" si="11"/>
        <v>5.6124368421052431</v>
      </c>
    </row>
    <row r="146" spans="1:15" x14ac:dyDescent="0.25">
      <c r="A146">
        <v>7042022</v>
      </c>
      <c r="B146">
        <v>9042022</v>
      </c>
      <c r="C146" t="s">
        <v>82</v>
      </c>
      <c r="D146" t="s">
        <v>10</v>
      </c>
      <c r="E146">
        <v>4</v>
      </c>
      <c r="F146">
        <v>100</v>
      </c>
      <c r="G146">
        <v>100</v>
      </c>
      <c r="H146">
        <v>1.1200000000000001</v>
      </c>
      <c r="I146">
        <v>1.03</v>
      </c>
      <c r="J146">
        <f t="shared" si="12"/>
        <v>-9.000000000000008E-2</v>
      </c>
      <c r="K146" s="2">
        <f t="shared" si="13"/>
        <v>-8.0357142857142918</v>
      </c>
      <c r="L146" s="3">
        <f t="shared" si="10"/>
        <v>6.4438240000000091E-2</v>
      </c>
      <c r="M146" s="3">
        <f t="shared" si="14"/>
        <v>2.7120468211813836E-2</v>
      </c>
      <c r="N146" s="4">
        <f t="shared" si="11"/>
        <v>5.7534142857142934</v>
      </c>
    </row>
    <row r="147" spans="1:15" x14ac:dyDescent="0.25">
      <c r="A147">
        <v>7042022</v>
      </c>
      <c r="B147">
        <v>9042022</v>
      </c>
      <c r="C147" t="s">
        <v>82</v>
      </c>
      <c r="D147" t="s">
        <v>10</v>
      </c>
      <c r="E147">
        <v>4</v>
      </c>
      <c r="F147" t="s">
        <v>83</v>
      </c>
      <c r="G147" t="s">
        <v>83</v>
      </c>
      <c r="H147">
        <v>1.06</v>
      </c>
      <c r="I147">
        <v>0.96</v>
      </c>
      <c r="J147">
        <f t="shared" si="12"/>
        <v>-0.10000000000000009</v>
      </c>
      <c r="K147" s="2">
        <f t="shared" si="13"/>
        <v>-9.4339622641509511</v>
      </c>
      <c r="L147" s="3">
        <f t="shared" si="10"/>
        <v>7.5807619999999964E-2</v>
      </c>
      <c r="M147" s="3">
        <f t="shared" si="14"/>
        <v>3.1734616086588709E-2</v>
      </c>
      <c r="N147" s="4">
        <f t="shared" si="11"/>
        <v>7.1516622641509402</v>
      </c>
      <c r="O147" t="s">
        <v>86</v>
      </c>
    </row>
    <row r="148" spans="1:15" x14ac:dyDescent="0.25">
      <c r="A148">
        <v>7042022</v>
      </c>
      <c r="B148">
        <v>9042022</v>
      </c>
      <c r="C148" t="s">
        <v>82</v>
      </c>
      <c r="D148" t="s">
        <v>10</v>
      </c>
      <c r="E148">
        <v>7</v>
      </c>
      <c r="F148">
        <v>900</v>
      </c>
      <c r="G148">
        <v>900</v>
      </c>
      <c r="H148">
        <v>1.03</v>
      </c>
      <c r="I148">
        <v>0.93</v>
      </c>
      <c r="J148">
        <f t="shared" si="12"/>
        <v>-9.9999999999999978E-2</v>
      </c>
      <c r="K148" s="2">
        <f t="shared" si="13"/>
        <v>-9.7087378640776674</v>
      </c>
      <c r="L148" s="3">
        <f t="shared" si="10"/>
        <v>7.6492310000000008E-2</v>
      </c>
      <c r="M148" s="3">
        <f t="shared" si="14"/>
        <v>3.2010931756817067E-2</v>
      </c>
      <c r="N148" s="4">
        <f t="shared" si="11"/>
        <v>7.4264378640776698</v>
      </c>
    </row>
    <row r="149" spans="1:15" x14ac:dyDescent="0.25">
      <c r="A149">
        <v>7042022</v>
      </c>
      <c r="B149">
        <v>9042022</v>
      </c>
      <c r="C149" t="s">
        <v>82</v>
      </c>
      <c r="D149" t="s">
        <v>10</v>
      </c>
      <c r="E149">
        <v>1</v>
      </c>
      <c r="F149">
        <v>900</v>
      </c>
      <c r="G149">
        <v>900</v>
      </c>
      <c r="H149">
        <v>1.1000000000000001</v>
      </c>
      <c r="I149">
        <v>0.99</v>
      </c>
      <c r="J149">
        <f t="shared" si="12"/>
        <v>-0.1100000000000001</v>
      </c>
      <c r="K149" s="2">
        <f t="shared" si="13"/>
        <v>-10.000000000000007</v>
      </c>
      <c r="L149" s="3">
        <f t="shared" si="10"/>
        <v>8.489469999999999E-2</v>
      </c>
      <c r="M149" s="3">
        <f t="shared" si="14"/>
        <v>3.5387587559469302E-2</v>
      </c>
      <c r="N149" s="4">
        <f t="shared" si="11"/>
        <v>7.717699999999998</v>
      </c>
    </row>
    <row r="150" spans="1:15" x14ac:dyDescent="0.25">
      <c r="A150">
        <v>7042022</v>
      </c>
      <c r="B150">
        <v>9042022</v>
      </c>
      <c r="C150" t="s">
        <v>82</v>
      </c>
      <c r="D150" t="s">
        <v>10</v>
      </c>
      <c r="E150">
        <v>7</v>
      </c>
      <c r="F150" t="s">
        <v>83</v>
      </c>
      <c r="G150" t="s">
        <v>83</v>
      </c>
      <c r="H150">
        <v>1.08</v>
      </c>
      <c r="I150">
        <v>0.97</v>
      </c>
      <c r="J150">
        <f t="shared" si="12"/>
        <v>-0.1100000000000001</v>
      </c>
      <c r="K150" s="2">
        <f t="shared" si="13"/>
        <v>-10.185185185185192</v>
      </c>
      <c r="L150" s="3">
        <f t="shared" si="10"/>
        <v>8.5351160000000093E-2</v>
      </c>
      <c r="M150" s="3">
        <f t="shared" si="14"/>
        <v>3.5570274752461134E-2</v>
      </c>
      <c r="N150" s="4">
        <f t="shared" si="11"/>
        <v>7.9028851851851929</v>
      </c>
    </row>
    <row r="151" spans="1:15" x14ac:dyDescent="0.25">
      <c r="A151">
        <v>7042022</v>
      </c>
      <c r="B151">
        <v>9042022</v>
      </c>
      <c r="C151" t="s">
        <v>82</v>
      </c>
      <c r="D151" t="s">
        <v>10</v>
      </c>
      <c r="E151">
        <v>3</v>
      </c>
      <c r="F151">
        <v>300</v>
      </c>
      <c r="G151">
        <v>300</v>
      </c>
      <c r="H151">
        <v>1.1200000000000001</v>
      </c>
      <c r="I151">
        <v>0.99</v>
      </c>
      <c r="J151">
        <f t="shared" si="12"/>
        <v>-0.13000000000000012</v>
      </c>
      <c r="K151" s="2">
        <f t="shared" si="13"/>
        <v>-11.607142857142867</v>
      </c>
      <c r="L151" s="3">
        <f t="shared" si="10"/>
        <v>0.10443824000000013</v>
      </c>
      <c r="M151" s="3">
        <f t="shared" si="14"/>
        <v>4.3141435212315726E-2</v>
      </c>
      <c r="N151" s="4">
        <f t="shared" si="11"/>
        <v>9.3248428571428672</v>
      </c>
    </row>
    <row r="152" spans="1:15" x14ac:dyDescent="0.25">
      <c r="A152">
        <v>7042022</v>
      </c>
      <c r="B152">
        <v>9042022</v>
      </c>
      <c r="C152" t="s">
        <v>82</v>
      </c>
      <c r="D152" t="s">
        <v>10</v>
      </c>
      <c r="E152">
        <v>5</v>
      </c>
      <c r="F152">
        <v>100</v>
      </c>
      <c r="G152">
        <v>100</v>
      </c>
      <c r="H152">
        <v>1.1000000000000001</v>
      </c>
      <c r="I152">
        <v>0.97</v>
      </c>
      <c r="J152">
        <f t="shared" si="12"/>
        <v>-0.13000000000000012</v>
      </c>
      <c r="K152" s="2">
        <f t="shared" si="13"/>
        <v>-11.818181818181827</v>
      </c>
      <c r="L152" s="3">
        <f t="shared" si="10"/>
        <v>0.10489470000000001</v>
      </c>
      <c r="M152" s="3">
        <f t="shared" si="14"/>
        <v>4.3320890339644931E-2</v>
      </c>
      <c r="N152" s="4">
        <f t="shared" si="11"/>
        <v>9.535881818181819</v>
      </c>
      <c r="O152" t="s">
        <v>86</v>
      </c>
    </row>
    <row r="153" spans="1:15" x14ac:dyDescent="0.25">
      <c r="A153">
        <v>7042022</v>
      </c>
      <c r="B153">
        <v>9042022</v>
      </c>
      <c r="C153" t="s">
        <v>82</v>
      </c>
      <c r="D153" t="s">
        <v>10</v>
      </c>
      <c r="E153">
        <v>5</v>
      </c>
      <c r="F153">
        <v>900</v>
      </c>
      <c r="G153">
        <v>900</v>
      </c>
      <c r="H153">
        <v>1.1499999999999999</v>
      </c>
      <c r="I153">
        <v>1</v>
      </c>
      <c r="J153">
        <f t="shared" si="12"/>
        <v>-0.14999999999999991</v>
      </c>
      <c r="K153" s="2">
        <f t="shared" si="13"/>
        <v>-13.043478260869559</v>
      </c>
      <c r="L153" s="3">
        <f t="shared" si="10"/>
        <v>0.12375354999999977</v>
      </c>
      <c r="M153" s="3">
        <f t="shared" si="14"/>
        <v>5.067107670388845E-2</v>
      </c>
      <c r="N153" s="4">
        <f t="shared" si="11"/>
        <v>10.761178260869546</v>
      </c>
      <c r="O153" t="s">
        <v>86</v>
      </c>
    </row>
    <row r="154" spans="1:15" x14ac:dyDescent="0.25">
      <c r="A154">
        <v>7042022</v>
      </c>
      <c r="B154">
        <v>9042022</v>
      </c>
      <c r="C154" t="s">
        <v>82</v>
      </c>
      <c r="D154" t="s">
        <v>10</v>
      </c>
      <c r="E154">
        <v>6</v>
      </c>
      <c r="F154">
        <v>300</v>
      </c>
      <c r="G154">
        <v>300</v>
      </c>
      <c r="H154">
        <v>1.03</v>
      </c>
      <c r="I154">
        <v>0.88</v>
      </c>
      <c r="J154">
        <f t="shared" si="12"/>
        <v>-0.15000000000000002</v>
      </c>
      <c r="K154" s="2">
        <f t="shared" si="13"/>
        <v>-14.563106796116507</v>
      </c>
      <c r="L154" s="3">
        <f t="shared" si="10"/>
        <v>0.12649231000000005</v>
      </c>
      <c r="M154" s="3">
        <f t="shared" si="14"/>
        <v>5.1728231358593481E-2</v>
      </c>
      <c r="N154" s="4">
        <f t="shared" si="11"/>
        <v>12.28080679611651</v>
      </c>
    </row>
    <row r="155" spans="1:15" x14ac:dyDescent="0.25">
      <c r="A155">
        <v>7042022</v>
      </c>
      <c r="B155">
        <v>9042022</v>
      </c>
      <c r="C155" t="s">
        <v>82</v>
      </c>
      <c r="D155" t="s">
        <v>10</v>
      </c>
      <c r="E155">
        <v>7</v>
      </c>
      <c r="F155">
        <v>100</v>
      </c>
      <c r="G155">
        <v>100</v>
      </c>
      <c r="H155">
        <v>1.03</v>
      </c>
      <c r="I155">
        <v>0.88</v>
      </c>
      <c r="J155">
        <f t="shared" si="12"/>
        <v>-0.15000000000000002</v>
      </c>
      <c r="K155" s="2">
        <f t="shared" si="13"/>
        <v>-14.563106796116507</v>
      </c>
      <c r="L155" s="3">
        <f t="shared" si="10"/>
        <v>0.12649231000000005</v>
      </c>
      <c r="M155" s="3">
        <f t="shared" si="14"/>
        <v>5.1728231358593481E-2</v>
      </c>
      <c r="N155" s="4">
        <f t="shared" si="11"/>
        <v>12.28080679611651</v>
      </c>
    </row>
    <row r="156" spans="1:15" x14ac:dyDescent="0.25">
      <c r="A156">
        <v>7042022</v>
      </c>
      <c r="B156">
        <v>9042022</v>
      </c>
      <c r="C156" t="s">
        <v>82</v>
      </c>
      <c r="D156" t="s">
        <v>10</v>
      </c>
      <c r="E156">
        <v>10</v>
      </c>
      <c r="F156">
        <v>900</v>
      </c>
      <c r="G156">
        <v>900</v>
      </c>
      <c r="H156">
        <v>1.04</v>
      </c>
      <c r="I156">
        <v>0.88</v>
      </c>
      <c r="J156">
        <f t="shared" si="12"/>
        <v>-0.16000000000000003</v>
      </c>
      <c r="K156" s="2">
        <f t="shared" si="13"/>
        <v>-15.384615384615389</v>
      </c>
      <c r="L156" s="3">
        <f t="shared" si="10"/>
        <v>0.13626408000000001</v>
      </c>
      <c r="M156" s="3">
        <f t="shared" si="14"/>
        <v>5.547927781719126E-2</v>
      </c>
      <c r="N156" s="4">
        <f t="shared" si="11"/>
        <v>13.102315384615384</v>
      </c>
      <c r="O156" t="s">
        <v>86</v>
      </c>
    </row>
    <row r="157" spans="1:15" x14ac:dyDescent="0.25">
      <c r="A157">
        <v>7042022</v>
      </c>
      <c r="B157">
        <v>9042022</v>
      </c>
      <c r="C157" t="s">
        <v>82</v>
      </c>
      <c r="D157" t="s">
        <v>10</v>
      </c>
      <c r="E157">
        <v>9</v>
      </c>
      <c r="F157">
        <v>300</v>
      </c>
      <c r="G157">
        <v>300</v>
      </c>
      <c r="H157">
        <v>1</v>
      </c>
      <c r="I157">
        <v>0.84</v>
      </c>
      <c r="J157">
        <f t="shared" si="12"/>
        <v>-0.16000000000000003</v>
      </c>
      <c r="K157" s="2">
        <f t="shared" si="13"/>
        <v>-16.000000000000004</v>
      </c>
      <c r="L157" s="3">
        <f t="shared" si="10"/>
        <v>0.13717699999999999</v>
      </c>
      <c r="M157" s="3">
        <f t="shared" si="14"/>
        <v>5.5828067274034825E-2</v>
      </c>
      <c r="N157" s="4">
        <f t="shared" si="11"/>
        <v>13.717699999999999</v>
      </c>
    </row>
    <row r="158" spans="1:15" x14ac:dyDescent="0.25">
      <c r="A158">
        <v>7042022</v>
      </c>
      <c r="B158">
        <v>9042022</v>
      </c>
      <c r="C158" t="s">
        <v>82</v>
      </c>
      <c r="D158" t="s">
        <v>10</v>
      </c>
      <c r="E158">
        <v>3</v>
      </c>
      <c r="F158">
        <v>900</v>
      </c>
      <c r="G158">
        <v>900</v>
      </c>
      <c r="H158">
        <v>1</v>
      </c>
      <c r="I158">
        <v>0.83</v>
      </c>
      <c r="J158">
        <f t="shared" si="12"/>
        <v>-0.17000000000000004</v>
      </c>
      <c r="K158" s="2">
        <f t="shared" si="13"/>
        <v>-17.000000000000004</v>
      </c>
      <c r="L158" s="3">
        <f t="shared" si="10"/>
        <v>0.147177</v>
      </c>
      <c r="M158" s="3">
        <f t="shared" si="14"/>
        <v>5.9630431146932193E-2</v>
      </c>
      <c r="N158" s="4">
        <f t="shared" si="11"/>
        <v>14.717700000000001</v>
      </c>
    </row>
    <row r="159" spans="1:15" x14ac:dyDescent="0.25">
      <c r="A159">
        <v>7042022</v>
      </c>
      <c r="B159">
        <v>9042022</v>
      </c>
      <c r="C159" t="s">
        <v>82</v>
      </c>
      <c r="D159" t="s">
        <v>10</v>
      </c>
      <c r="E159">
        <v>10</v>
      </c>
      <c r="F159">
        <v>300</v>
      </c>
      <c r="G159">
        <v>300</v>
      </c>
      <c r="H159">
        <v>1.1399999999999999</v>
      </c>
      <c r="I159">
        <v>0.91</v>
      </c>
      <c r="J159">
        <f t="shared" si="12"/>
        <v>-0.22999999999999987</v>
      </c>
      <c r="K159" s="2">
        <f t="shared" si="13"/>
        <v>-20.175438596491219</v>
      </c>
      <c r="L159" s="3">
        <f t="shared" si="10"/>
        <v>0.20398177999999978</v>
      </c>
      <c r="M159" s="3">
        <f t="shared" si="14"/>
        <v>8.0619914741296581E-2</v>
      </c>
      <c r="N159" s="4">
        <f t="shared" si="11"/>
        <v>17.893138596491209</v>
      </c>
      <c r="O159" t="s">
        <v>86</v>
      </c>
    </row>
    <row r="160" spans="1:15" x14ac:dyDescent="0.25">
      <c r="A160">
        <v>7042022</v>
      </c>
      <c r="B160">
        <v>9042022</v>
      </c>
      <c r="C160" t="s">
        <v>82</v>
      </c>
      <c r="D160" t="s">
        <v>10</v>
      </c>
      <c r="E160">
        <v>4</v>
      </c>
      <c r="F160">
        <v>300</v>
      </c>
      <c r="G160">
        <v>300</v>
      </c>
      <c r="H160">
        <v>1.07</v>
      </c>
      <c r="I160">
        <v>0.81</v>
      </c>
      <c r="J160">
        <f t="shared" si="12"/>
        <v>-0.26</v>
      </c>
      <c r="K160" s="2">
        <f t="shared" si="13"/>
        <v>-24.299065420560748</v>
      </c>
      <c r="L160" s="3">
        <f t="shared" si="10"/>
        <v>0.23557939000000006</v>
      </c>
      <c r="M160" s="3">
        <f t="shared" si="14"/>
        <v>9.1870655469552809E-2</v>
      </c>
      <c r="N160" s="4">
        <f t="shared" si="11"/>
        <v>22.016765420560752</v>
      </c>
    </row>
    <row r="161" spans="1:15" x14ac:dyDescent="0.25">
      <c r="A161">
        <v>7042022</v>
      </c>
      <c r="B161">
        <v>9042022</v>
      </c>
      <c r="C161" t="s">
        <v>82</v>
      </c>
      <c r="D161" t="s">
        <v>10</v>
      </c>
      <c r="E161">
        <v>7</v>
      </c>
      <c r="F161">
        <v>300</v>
      </c>
      <c r="G161">
        <v>300</v>
      </c>
      <c r="H161">
        <v>1.07</v>
      </c>
      <c r="I161">
        <v>0.71</v>
      </c>
      <c r="J161">
        <f t="shared" si="12"/>
        <v>-0.3600000000000001</v>
      </c>
      <c r="K161" s="2">
        <f t="shared" si="13"/>
        <v>-33.644859813084125</v>
      </c>
      <c r="L161" s="3">
        <f t="shared" si="10"/>
        <v>0.33557939000000014</v>
      </c>
      <c r="M161" s="3">
        <f t="shared" si="14"/>
        <v>0.12566970861658452</v>
      </c>
      <c r="N161" s="4">
        <f t="shared" si="11"/>
        <v>31.362559813084122</v>
      </c>
      <c r="O161" t="s">
        <v>84</v>
      </c>
    </row>
    <row r="162" spans="1:15" x14ac:dyDescent="0.25">
      <c r="A162">
        <v>7042022</v>
      </c>
      <c r="B162">
        <v>9042022</v>
      </c>
      <c r="C162" t="s">
        <v>82</v>
      </c>
      <c r="D162" t="s">
        <v>10</v>
      </c>
      <c r="E162" t="s">
        <v>7</v>
      </c>
      <c r="F162" t="s">
        <v>88</v>
      </c>
      <c r="G162" t="s">
        <v>89</v>
      </c>
      <c r="H162">
        <v>1.1000000000000001</v>
      </c>
      <c r="I162">
        <v>1.03</v>
      </c>
      <c r="J162">
        <f t="shared" si="12"/>
        <v>-7.0000000000000062E-2</v>
      </c>
      <c r="K162" s="2">
        <f t="shared" si="13"/>
        <v>-6.3636363636363686</v>
      </c>
      <c r="L162" s="3" t="s">
        <v>90</v>
      </c>
      <c r="M162" s="3" t="e">
        <f t="shared" si="14"/>
        <v>#VALUE!</v>
      </c>
      <c r="N162" s="6" t="s">
        <v>90</v>
      </c>
    </row>
    <row r="163" spans="1:15" x14ac:dyDescent="0.25">
      <c r="A163">
        <v>7042022</v>
      </c>
      <c r="B163">
        <v>9042022</v>
      </c>
      <c r="C163" t="s">
        <v>82</v>
      </c>
      <c r="D163" t="s">
        <v>10</v>
      </c>
      <c r="E163" t="s">
        <v>7</v>
      </c>
      <c r="F163" t="s">
        <v>91</v>
      </c>
      <c r="G163" t="s">
        <v>89</v>
      </c>
      <c r="H163">
        <v>1.19</v>
      </c>
      <c r="I163">
        <v>1.19</v>
      </c>
      <c r="J163">
        <f t="shared" si="12"/>
        <v>0</v>
      </c>
      <c r="K163" s="2">
        <f t="shared" si="13"/>
        <v>0</v>
      </c>
      <c r="L163" s="3" t="s">
        <v>90</v>
      </c>
      <c r="M163" s="3" t="e">
        <f t="shared" si="14"/>
        <v>#VALUE!</v>
      </c>
      <c r="N163" s="6" t="s">
        <v>90</v>
      </c>
    </row>
    <row r="164" spans="1:15" x14ac:dyDescent="0.25">
      <c r="A164">
        <v>7042022</v>
      </c>
      <c r="B164">
        <v>9042022</v>
      </c>
      <c r="C164" t="s">
        <v>82</v>
      </c>
      <c r="D164" t="s">
        <v>10</v>
      </c>
      <c r="E164" t="s">
        <v>7</v>
      </c>
      <c r="F164" t="s">
        <v>92</v>
      </c>
      <c r="G164" t="s">
        <v>89</v>
      </c>
      <c r="H164">
        <v>1.17</v>
      </c>
      <c r="I164">
        <v>1.1200000000000001</v>
      </c>
      <c r="J164">
        <f t="shared" si="12"/>
        <v>-4.9999999999999822E-2</v>
      </c>
      <c r="K164" s="2">
        <f t="shared" si="13"/>
        <v>-4.2735042735042583</v>
      </c>
      <c r="L164" s="3" t="s">
        <v>90</v>
      </c>
      <c r="M164" s="3" t="e">
        <f t="shared" si="14"/>
        <v>#VALUE!</v>
      </c>
      <c r="N164" s="6" t="s">
        <v>90</v>
      </c>
    </row>
    <row r="165" spans="1:15" x14ac:dyDescent="0.25">
      <c r="A165">
        <v>7042022</v>
      </c>
      <c r="B165">
        <v>9042022</v>
      </c>
      <c r="C165" t="s">
        <v>82</v>
      </c>
      <c r="D165" t="s">
        <v>10</v>
      </c>
      <c r="E165" t="s">
        <v>7</v>
      </c>
      <c r="F165" t="s">
        <v>93</v>
      </c>
      <c r="G165" t="s">
        <v>89</v>
      </c>
      <c r="H165">
        <v>1.23</v>
      </c>
      <c r="I165">
        <v>1.1499999999999999</v>
      </c>
      <c r="J165">
        <f t="shared" si="12"/>
        <v>-8.0000000000000071E-2</v>
      </c>
      <c r="K165" s="2">
        <f t="shared" si="13"/>
        <v>-6.5040650406504126</v>
      </c>
      <c r="L165" s="3" t="s">
        <v>90</v>
      </c>
      <c r="M165" s="3" t="e">
        <f t="shared" si="14"/>
        <v>#VALUE!</v>
      </c>
      <c r="N165" s="6" t="s">
        <v>90</v>
      </c>
    </row>
    <row r="166" spans="1:15" x14ac:dyDescent="0.25">
      <c r="A166">
        <v>7042022</v>
      </c>
      <c r="B166">
        <v>9042022</v>
      </c>
      <c r="C166" t="s">
        <v>82</v>
      </c>
      <c r="D166" t="s">
        <v>10</v>
      </c>
      <c r="E166" t="s">
        <v>7</v>
      </c>
      <c r="F166" t="s">
        <v>94</v>
      </c>
      <c r="G166" t="s">
        <v>89</v>
      </c>
      <c r="H166">
        <v>1.1200000000000001</v>
      </c>
      <c r="I166">
        <v>1.1000000000000001</v>
      </c>
      <c r="J166">
        <f t="shared" si="12"/>
        <v>-2.0000000000000018E-2</v>
      </c>
      <c r="K166" s="2">
        <f t="shared" si="13"/>
        <v>-1.7857142857142869</v>
      </c>
      <c r="L166" s="3" t="s">
        <v>90</v>
      </c>
      <c r="M166" s="3" t="e">
        <f t="shared" si="14"/>
        <v>#VALUE!</v>
      </c>
      <c r="N166" s="6" t="s">
        <v>90</v>
      </c>
    </row>
    <row r="167" spans="1:15" x14ac:dyDescent="0.25">
      <c r="A167">
        <v>7042022</v>
      </c>
      <c r="B167">
        <v>9042022</v>
      </c>
      <c r="C167" t="s">
        <v>82</v>
      </c>
      <c r="D167" t="s">
        <v>10</v>
      </c>
      <c r="E167" t="s">
        <v>7</v>
      </c>
      <c r="F167" t="s">
        <v>95</v>
      </c>
      <c r="G167" t="s">
        <v>89</v>
      </c>
      <c r="H167">
        <v>1.2</v>
      </c>
      <c r="I167">
        <v>1.17</v>
      </c>
      <c r="J167">
        <f t="shared" si="12"/>
        <v>-3.0000000000000027E-2</v>
      </c>
      <c r="K167" s="2">
        <f t="shared" si="13"/>
        <v>-2.5000000000000022</v>
      </c>
      <c r="L167" s="3" t="s">
        <v>90</v>
      </c>
      <c r="M167" s="3" t="e">
        <f t="shared" si="14"/>
        <v>#VALUE!</v>
      </c>
      <c r="N167" s="6" t="s">
        <v>90</v>
      </c>
    </row>
    <row r="168" spans="1:15" x14ac:dyDescent="0.25">
      <c r="A168">
        <v>7042022</v>
      </c>
      <c r="B168">
        <v>9042022</v>
      </c>
      <c r="C168" t="s">
        <v>82</v>
      </c>
      <c r="D168" t="s">
        <v>10</v>
      </c>
      <c r="E168" t="s">
        <v>7</v>
      </c>
      <c r="F168" t="s">
        <v>96</v>
      </c>
      <c r="G168" t="s">
        <v>89</v>
      </c>
      <c r="H168">
        <v>1.2</v>
      </c>
      <c r="I168">
        <v>1.17</v>
      </c>
      <c r="J168">
        <f t="shared" si="12"/>
        <v>-3.0000000000000027E-2</v>
      </c>
      <c r="K168" s="2">
        <f t="shared" si="13"/>
        <v>-2.5000000000000022</v>
      </c>
      <c r="L168" s="3" t="s">
        <v>90</v>
      </c>
      <c r="M168" s="3" t="e">
        <f t="shared" si="14"/>
        <v>#VALUE!</v>
      </c>
      <c r="N168" s="6" t="s">
        <v>90</v>
      </c>
    </row>
    <row r="169" spans="1:15" x14ac:dyDescent="0.25">
      <c r="A169">
        <v>7042022</v>
      </c>
      <c r="B169">
        <v>9042022</v>
      </c>
      <c r="C169" t="s">
        <v>82</v>
      </c>
      <c r="D169" t="s">
        <v>10</v>
      </c>
      <c r="E169" t="s">
        <v>7</v>
      </c>
      <c r="F169" t="s">
        <v>97</v>
      </c>
      <c r="G169" t="s">
        <v>89</v>
      </c>
      <c r="H169">
        <v>1.1200000000000001</v>
      </c>
      <c r="I169">
        <v>1.1000000000000001</v>
      </c>
      <c r="J169">
        <f t="shared" si="12"/>
        <v>-2.0000000000000018E-2</v>
      </c>
      <c r="K169" s="2">
        <f t="shared" si="13"/>
        <v>-1.7857142857142869</v>
      </c>
      <c r="L169" s="3" t="s">
        <v>90</v>
      </c>
      <c r="M169" s="3" t="e">
        <f t="shared" si="14"/>
        <v>#VALUE!</v>
      </c>
      <c r="N169" s="6" t="s">
        <v>90</v>
      </c>
    </row>
    <row r="170" spans="1:15" x14ac:dyDescent="0.25">
      <c r="A170">
        <v>7042022</v>
      </c>
      <c r="B170">
        <v>9042022</v>
      </c>
      <c r="C170" t="s">
        <v>82</v>
      </c>
      <c r="D170" t="s">
        <v>10</v>
      </c>
      <c r="E170" t="s">
        <v>7</v>
      </c>
      <c r="F170" t="s">
        <v>98</v>
      </c>
      <c r="G170" t="s">
        <v>89</v>
      </c>
      <c r="H170">
        <v>1.0900000000000001</v>
      </c>
      <c r="I170">
        <v>1.04</v>
      </c>
      <c r="J170">
        <f t="shared" si="12"/>
        <v>-5.0000000000000044E-2</v>
      </c>
      <c r="K170" s="2">
        <f t="shared" si="13"/>
        <v>-4.5871559633027559</v>
      </c>
      <c r="L170" s="3" t="s">
        <v>90</v>
      </c>
      <c r="M170" s="3" t="e">
        <f t="shared" si="14"/>
        <v>#VALUE!</v>
      </c>
      <c r="N170" s="6" t="s">
        <v>90</v>
      </c>
    </row>
    <row r="171" spans="1:15" x14ac:dyDescent="0.25">
      <c r="A171">
        <v>7042022</v>
      </c>
      <c r="B171">
        <v>9042022</v>
      </c>
      <c r="C171" t="s">
        <v>82</v>
      </c>
      <c r="D171" t="s">
        <v>10</v>
      </c>
      <c r="E171" t="s">
        <v>7</v>
      </c>
      <c r="F171" t="s">
        <v>99</v>
      </c>
      <c r="G171" t="s">
        <v>89</v>
      </c>
      <c r="H171">
        <v>1.27</v>
      </c>
      <c r="I171">
        <v>1.22</v>
      </c>
      <c r="J171">
        <f t="shared" si="12"/>
        <v>-5.0000000000000044E-2</v>
      </c>
      <c r="K171" s="2">
        <f t="shared" si="13"/>
        <v>-3.9370078740157513</v>
      </c>
      <c r="L171" s="3" t="s">
        <v>90</v>
      </c>
      <c r="M171" s="3" t="e">
        <f t="shared" si="14"/>
        <v>#VALUE!</v>
      </c>
      <c r="N171" s="6" t="s">
        <v>90</v>
      </c>
    </row>
    <row r="172" spans="1:15" x14ac:dyDescent="0.25">
      <c r="A172">
        <v>7042022</v>
      </c>
      <c r="B172">
        <v>9042022</v>
      </c>
      <c r="C172" t="s">
        <v>82</v>
      </c>
      <c r="D172" t="s">
        <v>10</v>
      </c>
      <c r="E172" t="s">
        <v>7</v>
      </c>
      <c r="F172" t="s">
        <v>100</v>
      </c>
      <c r="G172" t="s">
        <v>89</v>
      </c>
      <c r="H172">
        <v>1.19</v>
      </c>
      <c r="I172">
        <v>1.24</v>
      </c>
      <c r="J172">
        <f t="shared" si="12"/>
        <v>5.0000000000000044E-2</v>
      </c>
      <c r="K172" s="2">
        <f t="shared" si="13"/>
        <v>4.2016806722689113</v>
      </c>
      <c r="L172" s="3" t="s">
        <v>90</v>
      </c>
      <c r="M172" s="3" t="e">
        <f t="shared" si="14"/>
        <v>#VALUE!</v>
      </c>
      <c r="N172" s="6" t="s">
        <v>90</v>
      </c>
    </row>
    <row r="173" spans="1:15" x14ac:dyDescent="0.25">
      <c r="A173">
        <v>7042022</v>
      </c>
      <c r="B173">
        <v>9042022</v>
      </c>
      <c r="C173" t="s">
        <v>82</v>
      </c>
      <c r="D173" t="s">
        <v>10</v>
      </c>
      <c r="E173" t="s">
        <v>7</v>
      </c>
      <c r="F173" t="s">
        <v>101</v>
      </c>
      <c r="G173" t="s">
        <v>89</v>
      </c>
      <c r="H173">
        <v>1.1499999999999999</v>
      </c>
      <c r="I173">
        <v>1.17</v>
      </c>
      <c r="J173">
        <f t="shared" si="12"/>
        <v>2.0000000000000018E-2</v>
      </c>
      <c r="K173" s="2">
        <f t="shared" si="13"/>
        <v>1.7391304347826104</v>
      </c>
      <c r="L173" s="3" t="s">
        <v>90</v>
      </c>
      <c r="M173" s="3" t="e">
        <f t="shared" si="14"/>
        <v>#VALUE!</v>
      </c>
      <c r="N173" s="6" t="s">
        <v>90</v>
      </c>
    </row>
    <row r="174" spans="1:15" x14ac:dyDescent="0.25">
      <c r="A174">
        <v>7042022</v>
      </c>
      <c r="B174">
        <v>9042022</v>
      </c>
      <c r="C174" t="s">
        <v>82</v>
      </c>
      <c r="D174" t="s">
        <v>10</v>
      </c>
      <c r="E174" t="s">
        <v>7</v>
      </c>
      <c r="F174" t="s">
        <v>102</v>
      </c>
      <c r="G174" t="s">
        <v>89</v>
      </c>
      <c r="H174">
        <v>1.19</v>
      </c>
      <c r="I174">
        <v>1.18</v>
      </c>
      <c r="J174">
        <f t="shared" si="12"/>
        <v>-1.0000000000000009E-2</v>
      </c>
      <c r="K174" s="2">
        <f t="shared" si="13"/>
        <v>-0.8403361344537823</v>
      </c>
      <c r="L174" s="3" t="s">
        <v>90</v>
      </c>
      <c r="M174" s="3" t="e">
        <f t="shared" si="14"/>
        <v>#VALUE!</v>
      </c>
      <c r="N174" s="6" t="s">
        <v>90</v>
      </c>
    </row>
    <row r="175" spans="1:15" x14ac:dyDescent="0.25">
      <c r="A175">
        <v>7042022</v>
      </c>
      <c r="B175">
        <v>9042022</v>
      </c>
      <c r="C175" t="s">
        <v>82</v>
      </c>
      <c r="D175" t="s">
        <v>10</v>
      </c>
      <c r="E175" t="s">
        <v>7</v>
      </c>
      <c r="F175" t="s">
        <v>103</v>
      </c>
      <c r="G175" t="s">
        <v>89</v>
      </c>
      <c r="H175">
        <v>1.26</v>
      </c>
      <c r="I175">
        <v>1.18</v>
      </c>
      <c r="J175">
        <f t="shared" si="12"/>
        <v>-8.0000000000000071E-2</v>
      </c>
      <c r="K175" s="2">
        <f t="shared" si="13"/>
        <v>-6.3492063492063542</v>
      </c>
      <c r="L175" s="3" t="s">
        <v>90</v>
      </c>
      <c r="M175" s="3" t="e">
        <f t="shared" si="14"/>
        <v>#VALUE!</v>
      </c>
      <c r="N175" s="6" t="s">
        <v>90</v>
      </c>
    </row>
    <row r="176" spans="1:15" x14ac:dyDescent="0.25">
      <c r="A176">
        <v>7042022</v>
      </c>
      <c r="B176">
        <v>9042022</v>
      </c>
      <c r="C176" t="s">
        <v>82</v>
      </c>
      <c r="D176" t="s">
        <v>10</v>
      </c>
      <c r="E176" t="s">
        <v>7</v>
      </c>
      <c r="F176" t="s">
        <v>104</v>
      </c>
      <c r="G176" t="s">
        <v>89</v>
      </c>
      <c r="H176">
        <v>1.1399999999999999</v>
      </c>
      <c r="I176">
        <v>1.1399999999999999</v>
      </c>
      <c r="J176">
        <f t="shared" si="12"/>
        <v>0</v>
      </c>
      <c r="K176" s="2">
        <f t="shared" si="13"/>
        <v>0</v>
      </c>
      <c r="L176" s="3" t="s">
        <v>90</v>
      </c>
      <c r="M176" s="3" t="e">
        <f t="shared" si="14"/>
        <v>#VALUE!</v>
      </c>
      <c r="N176" s="6" t="s">
        <v>90</v>
      </c>
    </row>
    <row r="177" spans="1:14" x14ac:dyDescent="0.25">
      <c r="A177">
        <v>7042022</v>
      </c>
      <c r="B177">
        <v>9042022</v>
      </c>
      <c r="C177" t="s">
        <v>82</v>
      </c>
      <c r="D177" t="s">
        <v>10</v>
      </c>
      <c r="E177" t="s">
        <v>7</v>
      </c>
      <c r="F177" t="s">
        <v>105</v>
      </c>
      <c r="G177" t="s">
        <v>89</v>
      </c>
      <c r="H177">
        <v>1.2</v>
      </c>
      <c r="I177">
        <v>1.18</v>
      </c>
      <c r="J177">
        <f t="shared" si="12"/>
        <v>-2.0000000000000018E-2</v>
      </c>
      <c r="K177" s="2">
        <f t="shared" si="13"/>
        <v>-1.6666666666666683</v>
      </c>
      <c r="L177" s="3" t="s">
        <v>90</v>
      </c>
      <c r="M177" s="3" t="e">
        <f t="shared" si="14"/>
        <v>#VALUE!</v>
      </c>
      <c r="N177" s="6" t="s">
        <v>90</v>
      </c>
    </row>
    <row r="178" spans="1:14" x14ac:dyDescent="0.25">
      <c r="A178">
        <v>7042022</v>
      </c>
      <c r="B178">
        <v>9042022</v>
      </c>
      <c r="C178" t="s">
        <v>82</v>
      </c>
      <c r="D178" t="s">
        <v>10</v>
      </c>
      <c r="E178" t="s">
        <v>7</v>
      </c>
      <c r="F178" t="s">
        <v>106</v>
      </c>
      <c r="G178" t="s">
        <v>89</v>
      </c>
      <c r="H178">
        <v>1.27</v>
      </c>
      <c r="I178">
        <v>1.21</v>
      </c>
      <c r="J178">
        <f t="shared" si="12"/>
        <v>-6.0000000000000053E-2</v>
      </c>
      <c r="K178" s="2">
        <f t="shared" si="13"/>
        <v>-4.7244094488189017</v>
      </c>
      <c r="L178" s="3" t="s">
        <v>90</v>
      </c>
      <c r="M178" s="3" t="e">
        <f t="shared" si="14"/>
        <v>#VALUE!</v>
      </c>
      <c r="N178" s="6" t="s">
        <v>90</v>
      </c>
    </row>
    <row r="179" spans="1:14" x14ac:dyDescent="0.25">
      <c r="A179">
        <v>7042022</v>
      </c>
      <c r="B179">
        <v>9042022</v>
      </c>
      <c r="C179" t="s">
        <v>82</v>
      </c>
      <c r="D179" t="s">
        <v>10</v>
      </c>
      <c r="E179" t="s">
        <v>7</v>
      </c>
      <c r="F179" t="s">
        <v>107</v>
      </c>
      <c r="G179" t="s">
        <v>89</v>
      </c>
      <c r="H179">
        <v>1.2</v>
      </c>
      <c r="I179">
        <v>1.19</v>
      </c>
      <c r="J179">
        <f t="shared" si="12"/>
        <v>-1.0000000000000009E-2</v>
      </c>
      <c r="K179" s="2">
        <f t="shared" si="13"/>
        <v>-0.83333333333333415</v>
      </c>
      <c r="L179" s="3" t="s">
        <v>90</v>
      </c>
      <c r="M179" s="3" t="e">
        <f t="shared" si="14"/>
        <v>#VALUE!</v>
      </c>
      <c r="N179" s="6" t="s">
        <v>90</v>
      </c>
    </row>
    <row r="180" spans="1:14" x14ac:dyDescent="0.25">
      <c r="A180">
        <v>7042022</v>
      </c>
      <c r="B180">
        <v>9042022</v>
      </c>
      <c r="C180" t="s">
        <v>82</v>
      </c>
      <c r="D180" t="s">
        <v>10</v>
      </c>
      <c r="E180" t="s">
        <v>7</v>
      </c>
      <c r="F180" t="s">
        <v>108</v>
      </c>
      <c r="G180" t="s">
        <v>89</v>
      </c>
      <c r="H180">
        <v>1.21</v>
      </c>
      <c r="I180">
        <v>1.21</v>
      </c>
      <c r="J180">
        <f t="shared" si="12"/>
        <v>0</v>
      </c>
      <c r="K180" s="2">
        <f t="shared" si="13"/>
        <v>0</v>
      </c>
      <c r="L180" s="3" t="s">
        <v>90</v>
      </c>
      <c r="M180" s="3" t="e">
        <f t="shared" si="14"/>
        <v>#VALUE!</v>
      </c>
      <c r="N180" s="6" t="s">
        <v>90</v>
      </c>
    </row>
    <row r="181" spans="1:14" x14ac:dyDescent="0.25">
      <c r="A181">
        <v>7042022</v>
      </c>
      <c r="B181">
        <v>9042022</v>
      </c>
      <c r="C181" t="s">
        <v>82</v>
      </c>
      <c r="D181" t="s">
        <v>10</v>
      </c>
      <c r="E181" t="s">
        <v>7</v>
      </c>
      <c r="F181" t="s">
        <v>109</v>
      </c>
      <c r="G181" t="s">
        <v>89</v>
      </c>
      <c r="H181">
        <v>1.1599999999999999</v>
      </c>
      <c r="I181">
        <v>1.1299999999999999</v>
      </c>
      <c r="J181">
        <f t="shared" si="12"/>
        <v>-3.0000000000000027E-2</v>
      </c>
      <c r="K181" s="2">
        <f t="shared" si="13"/>
        <v>-2.5862068965517264</v>
      </c>
      <c r="L181" s="3" t="s">
        <v>90</v>
      </c>
      <c r="M181" s="3" t="e">
        <f t="shared" si="14"/>
        <v>#VALUE!</v>
      </c>
      <c r="N181" s="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4C35-BBA3-4611-A419-43D50A3B3D58}">
  <dimension ref="A1:P181"/>
  <sheetViews>
    <sheetView workbookViewId="0">
      <selection activeCell="R58" sqref="R58"/>
    </sheetView>
  </sheetViews>
  <sheetFormatPr defaultRowHeight="15" x14ac:dyDescent="0.25"/>
  <cols>
    <col min="3" max="3" width="6.85546875" bestFit="1" customWidth="1"/>
    <col min="5" max="5" width="21" bestFit="1" customWidth="1"/>
    <col min="6" max="7" width="21" customWidth="1"/>
    <col min="8" max="9" width="18.7109375" customWidth="1"/>
    <col min="10" max="10" width="14.5703125" bestFit="1" customWidth="1"/>
    <col min="11" max="11" width="9" bestFit="1" customWidth="1"/>
    <col min="12" max="12" width="20.140625" bestFit="1" customWidth="1"/>
    <col min="13" max="13" width="14" bestFit="1" customWidth="1"/>
    <col min="14" max="14" width="14" customWidth="1"/>
    <col min="15" max="15" width="36" bestFit="1" customWidth="1"/>
    <col min="16" max="16" width="12" bestFit="1" customWidth="1"/>
  </cols>
  <sheetData>
    <row r="1" spans="1:16" x14ac:dyDescent="0.25">
      <c r="A1" t="s">
        <v>0</v>
      </c>
      <c r="B1" t="s">
        <v>72</v>
      </c>
      <c r="C1" t="s">
        <v>8</v>
      </c>
      <c r="D1" t="s">
        <v>112</v>
      </c>
      <c r="E1" t="s">
        <v>9</v>
      </c>
      <c r="F1" t="s">
        <v>18</v>
      </c>
      <c r="G1" t="s">
        <v>113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80</v>
      </c>
    </row>
    <row r="2" spans="1:16" x14ac:dyDescent="0.25">
      <c r="A2">
        <v>8032022</v>
      </c>
      <c r="B2" t="s">
        <v>82</v>
      </c>
      <c r="C2" t="s">
        <v>5</v>
      </c>
      <c r="D2">
        <v>4</v>
      </c>
      <c r="E2">
        <v>300</v>
      </c>
      <c r="F2">
        <v>300</v>
      </c>
      <c r="G2">
        <v>4</v>
      </c>
      <c r="H2">
        <v>2.08</v>
      </c>
      <c r="I2">
        <v>2.02</v>
      </c>
      <c r="J2">
        <f t="shared" ref="J2:J65" si="0">I2-H2</f>
        <v>-6.0000000000000053E-2</v>
      </c>
      <c r="K2">
        <f t="shared" ref="K2:K65" si="1">(J2/H2)*100</f>
        <v>-2.8846153846153872</v>
      </c>
      <c r="L2" s="7">
        <f t="shared" ref="L2:L41" si="2">(H2*0.85)-I2</f>
        <v>-0.252</v>
      </c>
      <c r="M2" s="4">
        <f t="shared" ref="M2:M41" si="3">(L2/H2)*100</f>
        <v>-12.115384615384615</v>
      </c>
      <c r="N2" s="4"/>
      <c r="P2" s="5"/>
    </row>
    <row r="3" spans="1:16" x14ac:dyDescent="0.25">
      <c r="A3">
        <v>8032022</v>
      </c>
      <c r="B3" t="s">
        <v>82</v>
      </c>
      <c r="C3" t="s">
        <v>5</v>
      </c>
      <c r="D3">
        <v>9</v>
      </c>
      <c r="E3">
        <v>900</v>
      </c>
      <c r="F3">
        <v>900</v>
      </c>
      <c r="G3">
        <v>4</v>
      </c>
      <c r="H3">
        <v>2.97</v>
      </c>
      <c r="I3">
        <v>2.76</v>
      </c>
      <c r="J3">
        <f t="shared" si="0"/>
        <v>-0.21000000000000041</v>
      </c>
      <c r="K3">
        <f t="shared" si="1"/>
        <v>-7.0707070707070843</v>
      </c>
      <c r="L3" s="7">
        <f t="shared" si="2"/>
        <v>-0.2354999999999996</v>
      </c>
      <c r="M3" s="4">
        <f t="shared" si="3"/>
        <v>-7.9292929292929148</v>
      </c>
      <c r="N3" s="4"/>
      <c r="P3" s="5"/>
    </row>
    <row r="4" spans="1:16" x14ac:dyDescent="0.25">
      <c r="A4">
        <v>8032022</v>
      </c>
      <c r="B4" t="s">
        <v>82</v>
      </c>
      <c r="C4" t="s">
        <v>5</v>
      </c>
      <c r="D4">
        <v>4</v>
      </c>
      <c r="E4">
        <v>900</v>
      </c>
      <c r="F4">
        <v>900</v>
      </c>
      <c r="G4">
        <v>4</v>
      </c>
      <c r="H4">
        <v>2.0299999999999998</v>
      </c>
      <c r="I4">
        <v>1.96</v>
      </c>
      <c r="J4">
        <f t="shared" si="0"/>
        <v>-6.999999999999984E-2</v>
      </c>
      <c r="K4">
        <f t="shared" si="1"/>
        <v>-3.4482758620689578</v>
      </c>
      <c r="L4" s="7">
        <f t="shared" si="2"/>
        <v>-0.23450000000000015</v>
      </c>
      <c r="M4" s="4">
        <f t="shared" si="3"/>
        <v>-11.551724137931044</v>
      </c>
      <c r="N4" s="4"/>
      <c r="P4" s="7"/>
    </row>
    <row r="5" spans="1:16" x14ac:dyDescent="0.25">
      <c r="A5">
        <v>8032022</v>
      </c>
      <c r="B5" t="s">
        <v>82</v>
      </c>
      <c r="C5" t="s">
        <v>5</v>
      </c>
      <c r="D5">
        <v>9</v>
      </c>
      <c r="E5">
        <v>100</v>
      </c>
      <c r="F5">
        <v>100</v>
      </c>
      <c r="G5">
        <v>4</v>
      </c>
      <c r="H5">
        <v>1.82</v>
      </c>
      <c r="I5">
        <v>1.78</v>
      </c>
      <c r="J5">
        <f t="shared" si="0"/>
        <v>-4.0000000000000036E-2</v>
      </c>
      <c r="K5">
        <f t="shared" si="1"/>
        <v>-2.1978021978021998</v>
      </c>
      <c r="L5" s="7">
        <f t="shared" si="2"/>
        <v>-0.2330000000000001</v>
      </c>
      <c r="M5" s="4">
        <f t="shared" si="3"/>
        <v>-12.802197802197806</v>
      </c>
      <c r="N5" s="4"/>
    </row>
    <row r="6" spans="1:16" x14ac:dyDescent="0.25">
      <c r="A6">
        <v>8032022</v>
      </c>
      <c r="B6" t="s">
        <v>82</v>
      </c>
      <c r="C6" t="s">
        <v>5</v>
      </c>
      <c r="D6">
        <v>3</v>
      </c>
      <c r="E6">
        <v>100</v>
      </c>
      <c r="F6">
        <v>100</v>
      </c>
      <c r="G6">
        <v>4</v>
      </c>
      <c r="H6">
        <v>2.08</v>
      </c>
      <c r="I6">
        <v>2</v>
      </c>
      <c r="J6">
        <f t="shared" si="0"/>
        <v>-8.0000000000000071E-2</v>
      </c>
      <c r="K6">
        <f t="shared" si="1"/>
        <v>-3.8461538461538494</v>
      </c>
      <c r="L6" s="7">
        <f t="shared" si="2"/>
        <v>-0.23199999999999998</v>
      </c>
      <c r="M6" s="4">
        <f t="shared" si="3"/>
        <v>-11.153846153846153</v>
      </c>
      <c r="N6" s="4"/>
    </row>
    <row r="7" spans="1:16" x14ac:dyDescent="0.25">
      <c r="A7">
        <v>8032022</v>
      </c>
      <c r="B7" t="s">
        <v>82</v>
      </c>
      <c r="C7" t="s">
        <v>5</v>
      </c>
      <c r="D7">
        <v>8</v>
      </c>
      <c r="E7">
        <v>300</v>
      </c>
      <c r="F7">
        <v>300</v>
      </c>
      <c r="G7">
        <v>5</v>
      </c>
      <c r="H7">
        <v>2.39</v>
      </c>
      <c r="I7">
        <v>2.2599999999999998</v>
      </c>
      <c r="J7">
        <f t="shared" si="0"/>
        <v>-0.13000000000000034</v>
      </c>
      <c r="K7">
        <f t="shared" si="1"/>
        <v>-5.4393305439330675</v>
      </c>
      <c r="L7" s="7">
        <f t="shared" si="2"/>
        <v>-0.22849999999999993</v>
      </c>
      <c r="M7" s="4">
        <f t="shared" si="3"/>
        <v>-9.5606694560669414</v>
      </c>
      <c r="N7" s="4"/>
    </row>
    <row r="8" spans="1:16" x14ac:dyDescent="0.25">
      <c r="A8">
        <v>8032022</v>
      </c>
      <c r="B8" t="s">
        <v>82</v>
      </c>
      <c r="C8" t="s">
        <v>5</v>
      </c>
      <c r="D8">
        <v>6</v>
      </c>
      <c r="E8">
        <v>300</v>
      </c>
      <c r="F8">
        <v>300</v>
      </c>
      <c r="G8">
        <v>4.5</v>
      </c>
      <c r="H8">
        <v>1.97</v>
      </c>
      <c r="I8">
        <v>1.88</v>
      </c>
      <c r="J8">
        <f t="shared" si="0"/>
        <v>-9.000000000000008E-2</v>
      </c>
      <c r="K8">
        <f t="shared" si="1"/>
        <v>-4.5685279187817303</v>
      </c>
      <c r="L8" s="7">
        <f t="shared" si="2"/>
        <v>-0.20550000000000002</v>
      </c>
      <c r="M8" s="4">
        <f t="shared" si="3"/>
        <v>-10.431472081218276</v>
      </c>
      <c r="N8" s="4"/>
    </row>
    <row r="9" spans="1:16" x14ac:dyDescent="0.25">
      <c r="A9">
        <v>8032022</v>
      </c>
      <c r="B9" t="s">
        <v>82</v>
      </c>
      <c r="C9" t="s">
        <v>5</v>
      </c>
      <c r="D9">
        <v>9</v>
      </c>
      <c r="E9" t="s">
        <v>83</v>
      </c>
      <c r="F9" t="s">
        <v>83</v>
      </c>
      <c r="G9">
        <v>4</v>
      </c>
      <c r="H9">
        <v>3.29</v>
      </c>
      <c r="I9">
        <v>3</v>
      </c>
      <c r="J9">
        <f t="shared" si="0"/>
        <v>-0.29000000000000004</v>
      </c>
      <c r="K9">
        <f t="shared" si="1"/>
        <v>-8.8145896656534966</v>
      </c>
      <c r="L9" s="7">
        <f t="shared" si="2"/>
        <v>-0.20350000000000001</v>
      </c>
      <c r="M9" s="4">
        <f t="shared" si="3"/>
        <v>-6.1854103343465052</v>
      </c>
      <c r="N9" s="4"/>
    </row>
    <row r="10" spans="1:16" x14ac:dyDescent="0.25">
      <c r="A10">
        <v>8032022</v>
      </c>
      <c r="B10" t="s">
        <v>82</v>
      </c>
      <c r="C10" t="s">
        <v>5</v>
      </c>
      <c r="D10">
        <v>1</v>
      </c>
      <c r="E10" t="s">
        <v>83</v>
      </c>
      <c r="F10" t="s">
        <v>83</v>
      </c>
      <c r="G10">
        <v>3.5</v>
      </c>
      <c r="H10">
        <v>1.97</v>
      </c>
      <c r="I10">
        <v>1.87</v>
      </c>
      <c r="J10">
        <f t="shared" si="0"/>
        <v>-9.9999999999999867E-2</v>
      </c>
      <c r="K10">
        <f t="shared" si="1"/>
        <v>-5.0761421319796884</v>
      </c>
      <c r="L10" s="7">
        <f t="shared" si="2"/>
        <v>-0.19550000000000023</v>
      </c>
      <c r="M10" s="4">
        <f t="shared" si="3"/>
        <v>-9.9238578680203169</v>
      </c>
      <c r="N10" s="4"/>
    </row>
    <row r="11" spans="1:16" x14ac:dyDescent="0.25">
      <c r="A11">
        <v>8032022</v>
      </c>
      <c r="B11" t="s">
        <v>82</v>
      </c>
      <c r="C11" t="s">
        <v>5</v>
      </c>
      <c r="D11">
        <v>2</v>
      </c>
      <c r="E11">
        <v>300</v>
      </c>
      <c r="F11">
        <v>300</v>
      </c>
      <c r="G11">
        <v>4.5</v>
      </c>
      <c r="H11">
        <v>2.0699999999999998</v>
      </c>
      <c r="I11">
        <v>1.95</v>
      </c>
      <c r="J11">
        <f t="shared" si="0"/>
        <v>-0.11999999999999988</v>
      </c>
      <c r="K11">
        <f t="shared" si="1"/>
        <v>-5.7971014492753579</v>
      </c>
      <c r="L11" s="7">
        <f t="shared" si="2"/>
        <v>-0.19050000000000011</v>
      </c>
      <c r="M11" s="4">
        <f t="shared" si="3"/>
        <v>-9.2028985507246439</v>
      </c>
      <c r="N11" s="4"/>
    </row>
    <row r="12" spans="1:16" x14ac:dyDescent="0.25">
      <c r="A12">
        <v>8032022</v>
      </c>
      <c r="B12" t="s">
        <v>82</v>
      </c>
      <c r="C12" t="s">
        <v>5</v>
      </c>
      <c r="D12">
        <v>5</v>
      </c>
      <c r="E12" t="s">
        <v>83</v>
      </c>
      <c r="F12" t="s">
        <v>83</v>
      </c>
      <c r="G12">
        <v>4</v>
      </c>
      <c r="H12">
        <v>2.0099999999999998</v>
      </c>
      <c r="I12">
        <v>1.89</v>
      </c>
      <c r="J12">
        <f t="shared" si="0"/>
        <v>-0.11999999999999988</v>
      </c>
      <c r="K12">
        <f t="shared" si="1"/>
        <v>-5.9701492537313383</v>
      </c>
      <c r="L12" s="7">
        <f t="shared" si="2"/>
        <v>-0.18150000000000022</v>
      </c>
      <c r="M12" s="4">
        <f t="shared" si="3"/>
        <v>-9.0298507462686679</v>
      </c>
      <c r="N12" s="4"/>
    </row>
    <row r="13" spans="1:16" x14ac:dyDescent="0.25">
      <c r="A13">
        <v>8032022</v>
      </c>
      <c r="B13" t="s">
        <v>82</v>
      </c>
      <c r="C13" t="s">
        <v>5</v>
      </c>
      <c r="D13">
        <v>3</v>
      </c>
      <c r="E13" t="s">
        <v>83</v>
      </c>
      <c r="F13" t="s">
        <v>83</v>
      </c>
      <c r="G13">
        <v>4</v>
      </c>
      <c r="H13">
        <v>2.08</v>
      </c>
      <c r="I13">
        <v>1.93</v>
      </c>
      <c r="J13">
        <f t="shared" si="0"/>
        <v>-0.15000000000000013</v>
      </c>
      <c r="K13">
        <f t="shared" si="1"/>
        <v>-7.2115384615384679</v>
      </c>
      <c r="L13" s="7">
        <f t="shared" si="2"/>
        <v>-0.16199999999999992</v>
      </c>
      <c r="M13" s="4">
        <f t="shared" si="3"/>
        <v>-7.7884615384615348</v>
      </c>
      <c r="N13" s="4"/>
    </row>
    <row r="14" spans="1:16" x14ac:dyDescent="0.25">
      <c r="A14">
        <v>8032022</v>
      </c>
      <c r="B14" t="s">
        <v>82</v>
      </c>
      <c r="C14" t="s">
        <v>5</v>
      </c>
      <c r="D14">
        <v>4</v>
      </c>
      <c r="E14" t="s">
        <v>83</v>
      </c>
      <c r="F14" t="s">
        <v>83</v>
      </c>
      <c r="G14">
        <v>4</v>
      </c>
      <c r="H14">
        <v>2.06</v>
      </c>
      <c r="I14">
        <v>1.91</v>
      </c>
      <c r="J14">
        <f t="shared" si="0"/>
        <v>-0.15000000000000013</v>
      </c>
      <c r="K14">
        <f t="shared" si="1"/>
        <v>-7.281553398058259</v>
      </c>
      <c r="L14" s="7">
        <f t="shared" si="2"/>
        <v>-0.15900000000000003</v>
      </c>
      <c r="M14" s="4">
        <f t="shared" si="3"/>
        <v>-7.718446601941749</v>
      </c>
      <c r="N14" s="4"/>
    </row>
    <row r="15" spans="1:16" x14ac:dyDescent="0.25">
      <c r="A15">
        <v>8032022</v>
      </c>
      <c r="B15" t="s">
        <v>82</v>
      </c>
      <c r="C15" t="s">
        <v>5</v>
      </c>
      <c r="D15">
        <v>4</v>
      </c>
      <c r="E15">
        <v>100</v>
      </c>
      <c r="F15">
        <v>100</v>
      </c>
      <c r="G15">
        <v>4</v>
      </c>
      <c r="H15">
        <v>2</v>
      </c>
      <c r="I15">
        <v>1.85</v>
      </c>
      <c r="J15">
        <f t="shared" si="0"/>
        <v>-0.14999999999999991</v>
      </c>
      <c r="K15">
        <f t="shared" si="1"/>
        <v>-7.4999999999999956</v>
      </c>
      <c r="L15" s="7">
        <f t="shared" si="2"/>
        <v>-0.15000000000000013</v>
      </c>
      <c r="M15" s="4">
        <f t="shared" si="3"/>
        <v>-7.5000000000000071</v>
      </c>
      <c r="N15" s="4"/>
    </row>
    <row r="16" spans="1:16" x14ac:dyDescent="0.25">
      <c r="A16">
        <v>8032022</v>
      </c>
      <c r="B16" t="s">
        <v>82</v>
      </c>
      <c r="C16" t="s">
        <v>5</v>
      </c>
      <c r="D16">
        <v>7</v>
      </c>
      <c r="E16">
        <v>300</v>
      </c>
      <c r="F16">
        <v>300</v>
      </c>
      <c r="G16">
        <v>4</v>
      </c>
      <c r="H16">
        <v>1.96</v>
      </c>
      <c r="I16">
        <v>1.79</v>
      </c>
      <c r="J16">
        <f t="shared" si="0"/>
        <v>-0.16999999999999993</v>
      </c>
      <c r="K16">
        <f t="shared" si="1"/>
        <v>-8.6734693877550999</v>
      </c>
      <c r="L16" s="7">
        <f t="shared" si="2"/>
        <v>-0.12400000000000011</v>
      </c>
      <c r="M16" s="4">
        <f t="shared" si="3"/>
        <v>-6.3265306122449028</v>
      </c>
      <c r="N16" s="4"/>
    </row>
    <row r="17" spans="1:14" x14ac:dyDescent="0.25">
      <c r="A17">
        <v>8032022</v>
      </c>
      <c r="B17" t="s">
        <v>82</v>
      </c>
      <c r="C17" t="s">
        <v>5</v>
      </c>
      <c r="D17">
        <v>3</v>
      </c>
      <c r="E17">
        <v>300</v>
      </c>
      <c r="F17">
        <v>300</v>
      </c>
      <c r="G17">
        <v>4</v>
      </c>
      <c r="H17">
        <v>2.0299999999999998</v>
      </c>
      <c r="I17">
        <v>1.84</v>
      </c>
      <c r="J17">
        <f t="shared" si="0"/>
        <v>-0.18999999999999972</v>
      </c>
      <c r="K17">
        <f t="shared" si="1"/>
        <v>-9.3596059113300356</v>
      </c>
      <c r="L17" s="7">
        <f t="shared" si="2"/>
        <v>-0.11450000000000027</v>
      </c>
      <c r="M17" s="4">
        <f t="shared" si="3"/>
        <v>-5.6403940886699644</v>
      </c>
      <c r="N17" s="4"/>
    </row>
    <row r="18" spans="1:14" x14ac:dyDescent="0.25">
      <c r="A18">
        <v>8032022</v>
      </c>
      <c r="B18" t="s">
        <v>82</v>
      </c>
      <c r="C18" t="s">
        <v>5</v>
      </c>
      <c r="D18">
        <v>5</v>
      </c>
      <c r="E18">
        <v>100</v>
      </c>
      <c r="F18">
        <v>100</v>
      </c>
      <c r="G18">
        <v>4</v>
      </c>
      <c r="H18">
        <v>2</v>
      </c>
      <c r="I18">
        <v>1.81</v>
      </c>
      <c r="J18">
        <f t="shared" si="0"/>
        <v>-0.18999999999999995</v>
      </c>
      <c r="K18">
        <f t="shared" si="1"/>
        <v>-9.4999999999999964</v>
      </c>
      <c r="L18" s="7">
        <f t="shared" si="2"/>
        <v>-0.1100000000000001</v>
      </c>
      <c r="M18" s="4">
        <f t="shared" si="3"/>
        <v>-5.5000000000000053</v>
      </c>
      <c r="N18" s="4"/>
    </row>
    <row r="19" spans="1:14" x14ac:dyDescent="0.25">
      <c r="A19">
        <v>8032022</v>
      </c>
      <c r="B19" t="s">
        <v>82</v>
      </c>
      <c r="C19" t="s">
        <v>5</v>
      </c>
      <c r="D19">
        <v>8</v>
      </c>
      <c r="E19">
        <v>100</v>
      </c>
      <c r="F19">
        <v>100</v>
      </c>
      <c r="G19">
        <v>5</v>
      </c>
      <c r="H19">
        <v>2.08</v>
      </c>
      <c r="I19">
        <v>1.86</v>
      </c>
      <c r="J19">
        <f t="shared" si="0"/>
        <v>-0.21999999999999997</v>
      </c>
      <c r="K19">
        <f t="shared" si="1"/>
        <v>-10.576923076923075</v>
      </c>
      <c r="L19" s="7">
        <f t="shared" si="2"/>
        <v>-9.2000000000000082E-2</v>
      </c>
      <c r="M19" s="4">
        <f t="shared" si="3"/>
        <v>-4.4230769230769269</v>
      </c>
      <c r="N19" s="4"/>
    </row>
    <row r="20" spans="1:14" x14ac:dyDescent="0.25">
      <c r="A20">
        <v>8032022</v>
      </c>
      <c r="B20" t="s">
        <v>82</v>
      </c>
      <c r="C20" t="s">
        <v>5</v>
      </c>
      <c r="D20">
        <v>6</v>
      </c>
      <c r="E20">
        <v>900</v>
      </c>
      <c r="F20">
        <v>900</v>
      </c>
      <c r="G20">
        <v>4.5</v>
      </c>
      <c r="H20">
        <v>1.92</v>
      </c>
      <c r="I20">
        <v>1.72</v>
      </c>
      <c r="J20">
        <f t="shared" si="0"/>
        <v>-0.19999999999999996</v>
      </c>
      <c r="K20">
        <f t="shared" si="1"/>
        <v>-10.416666666666664</v>
      </c>
      <c r="L20" s="7">
        <f t="shared" si="2"/>
        <v>-8.8000000000000078E-2</v>
      </c>
      <c r="M20" s="4">
        <f t="shared" si="3"/>
        <v>-4.5833333333333375</v>
      </c>
      <c r="N20" s="4"/>
    </row>
    <row r="21" spans="1:14" x14ac:dyDescent="0.25">
      <c r="A21">
        <v>8032022</v>
      </c>
      <c r="B21" t="s">
        <v>82</v>
      </c>
      <c r="C21" t="s">
        <v>5</v>
      </c>
      <c r="D21">
        <v>2</v>
      </c>
      <c r="E21" t="s">
        <v>83</v>
      </c>
      <c r="F21" t="s">
        <v>83</v>
      </c>
      <c r="G21">
        <v>4.5</v>
      </c>
      <c r="H21">
        <v>2.0299999999999998</v>
      </c>
      <c r="I21">
        <v>1.81</v>
      </c>
      <c r="J21">
        <f t="shared" si="0"/>
        <v>-0.21999999999999975</v>
      </c>
      <c r="K21">
        <f t="shared" si="1"/>
        <v>-10.837438423645308</v>
      </c>
      <c r="L21" s="7">
        <f t="shared" si="2"/>
        <v>-8.4500000000000242E-2</v>
      </c>
      <c r="M21" s="4">
        <f t="shared" si="3"/>
        <v>-4.1625615763546921</v>
      </c>
      <c r="N21" s="4"/>
    </row>
    <row r="22" spans="1:14" x14ac:dyDescent="0.25">
      <c r="A22">
        <v>8032022</v>
      </c>
      <c r="B22" t="s">
        <v>82</v>
      </c>
      <c r="C22" t="s">
        <v>5</v>
      </c>
      <c r="D22">
        <v>5</v>
      </c>
      <c r="E22">
        <v>300</v>
      </c>
      <c r="F22">
        <v>300</v>
      </c>
      <c r="G22">
        <v>4</v>
      </c>
      <c r="H22">
        <v>2.0699999999999998</v>
      </c>
      <c r="I22">
        <v>1.84</v>
      </c>
      <c r="J22">
        <f t="shared" si="0"/>
        <v>-0.22999999999999976</v>
      </c>
      <c r="K22">
        <f t="shared" si="1"/>
        <v>-11.1111111111111</v>
      </c>
      <c r="L22" s="7">
        <f t="shared" si="2"/>
        <v>-8.0500000000000238E-2</v>
      </c>
      <c r="M22" s="4">
        <f t="shared" si="3"/>
        <v>-3.8888888888889008</v>
      </c>
      <c r="N22" s="4"/>
    </row>
    <row r="23" spans="1:14" x14ac:dyDescent="0.25">
      <c r="A23">
        <v>8032022</v>
      </c>
      <c r="B23" t="s">
        <v>82</v>
      </c>
      <c r="C23" t="s">
        <v>5</v>
      </c>
      <c r="D23">
        <v>6</v>
      </c>
      <c r="E23" t="s">
        <v>83</v>
      </c>
      <c r="F23" t="s">
        <v>83</v>
      </c>
      <c r="G23">
        <v>4.5</v>
      </c>
      <c r="H23">
        <v>2.06</v>
      </c>
      <c r="I23">
        <v>1.82</v>
      </c>
      <c r="J23">
        <f t="shared" si="0"/>
        <v>-0.24</v>
      </c>
      <c r="K23">
        <f t="shared" si="1"/>
        <v>-11.650485436893202</v>
      </c>
      <c r="L23" s="7">
        <f t="shared" si="2"/>
        <v>-6.9000000000000172E-2</v>
      </c>
      <c r="M23" s="4">
        <f t="shared" si="3"/>
        <v>-3.3495145631068044</v>
      </c>
      <c r="N23" s="4"/>
    </row>
    <row r="24" spans="1:14" x14ac:dyDescent="0.25">
      <c r="A24">
        <v>8032022</v>
      </c>
      <c r="B24" t="s">
        <v>82</v>
      </c>
      <c r="C24" t="s">
        <v>5</v>
      </c>
      <c r="D24">
        <v>7</v>
      </c>
      <c r="E24" t="s">
        <v>83</v>
      </c>
      <c r="F24" t="s">
        <v>83</v>
      </c>
      <c r="G24">
        <v>4</v>
      </c>
      <c r="H24">
        <v>2</v>
      </c>
      <c r="I24">
        <v>1.74</v>
      </c>
      <c r="J24">
        <f t="shared" si="0"/>
        <v>-0.26</v>
      </c>
      <c r="K24">
        <f t="shared" si="1"/>
        <v>-13</v>
      </c>
      <c r="L24" s="7">
        <f t="shared" si="2"/>
        <v>-4.0000000000000036E-2</v>
      </c>
      <c r="M24" s="4">
        <f t="shared" si="3"/>
        <v>-2.0000000000000018</v>
      </c>
      <c r="N24" s="4"/>
    </row>
    <row r="25" spans="1:14" x14ac:dyDescent="0.25">
      <c r="A25">
        <v>8032022</v>
      </c>
      <c r="B25" t="s">
        <v>82</v>
      </c>
      <c r="C25" t="s">
        <v>5</v>
      </c>
      <c r="D25">
        <v>1</v>
      </c>
      <c r="E25">
        <v>300</v>
      </c>
      <c r="F25">
        <v>300</v>
      </c>
      <c r="G25">
        <v>3.5</v>
      </c>
      <c r="H25">
        <v>1.98</v>
      </c>
      <c r="I25">
        <v>1.72</v>
      </c>
      <c r="J25">
        <f t="shared" si="0"/>
        <v>-0.26</v>
      </c>
      <c r="K25">
        <f t="shared" si="1"/>
        <v>-13.131313131313133</v>
      </c>
      <c r="L25" s="7">
        <f t="shared" si="2"/>
        <v>-3.6999999999999922E-2</v>
      </c>
      <c r="M25" s="4">
        <f t="shared" si="3"/>
        <v>-1.8686868686868647</v>
      </c>
      <c r="N25" s="4"/>
    </row>
    <row r="26" spans="1:14" x14ac:dyDescent="0.25">
      <c r="A26">
        <v>8032022</v>
      </c>
      <c r="B26" t="s">
        <v>82</v>
      </c>
      <c r="C26" t="s">
        <v>5</v>
      </c>
      <c r="D26">
        <v>7</v>
      </c>
      <c r="E26">
        <v>100</v>
      </c>
      <c r="F26">
        <v>100</v>
      </c>
      <c r="G26">
        <v>4</v>
      </c>
      <c r="H26">
        <v>2.0099999999999998</v>
      </c>
      <c r="I26">
        <v>1.71</v>
      </c>
      <c r="J26">
        <f t="shared" si="0"/>
        <v>-0.29999999999999982</v>
      </c>
      <c r="K26">
        <f t="shared" si="1"/>
        <v>-14.925373134328352</v>
      </c>
      <c r="L26" s="7">
        <f t="shared" si="2"/>
        <v>-1.5000000000002789E-3</v>
      </c>
      <c r="M26" s="4">
        <f t="shared" si="3"/>
        <v>-7.4626865671655676E-2</v>
      </c>
      <c r="N26" s="4"/>
    </row>
    <row r="27" spans="1:14" x14ac:dyDescent="0.25">
      <c r="A27">
        <v>8032022</v>
      </c>
      <c r="B27" t="s">
        <v>82</v>
      </c>
      <c r="C27" t="s">
        <v>5</v>
      </c>
      <c r="D27">
        <v>2</v>
      </c>
      <c r="E27">
        <v>900</v>
      </c>
      <c r="F27">
        <v>900</v>
      </c>
      <c r="G27">
        <v>4.5</v>
      </c>
      <c r="H27">
        <v>2.0099999999999998</v>
      </c>
      <c r="I27">
        <v>1.71</v>
      </c>
      <c r="J27">
        <f t="shared" si="0"/>
        <v>-0.29999999999999982</v>
      </c>
      <c r="K27">
        <f t="shared" si="1"/>
        <v>-14.925373134328352</v>
      </c>
      <c r="L27" s="7">
        <f t="shared" si="2"/>
        <v>-1.5000000000002789E-3</v>
      </c>
      <c r="M27" s="4">
        <f t="shared" si="3"/>
        <v>-7.4626865671655676E-2</v>
      </c>
      <c r="N27" s="4"/>
    </row>
    <row r="28" spans="1:14" x14ac:dyDescent="0.25">
      <c r="A28">
        <v>8032022</v>
      </c>
      <c r="B28" t="s">
        <v>82</v>
      </c>
      <c r="C28" t="s">
        <v>5</v>
      </c>
      <c r="D28">
        <v>3</v>
      </c>
      <c r="E28">
        <v>900</v>
      </c>
      <c r="F28">
        <v>900</v>
      </c>
      <c r="G28">
        <v>4</v>
      </c>
      <c r="H28">
        <v>1.97</v>
      </c>
      <c r="I28">
        <v>1.66</v>
      </c>
      <c r="J28">
        <f t="shared" si="0"/>
        <v>-0.31000000000000005</v>
      </c>
      <c r="K28">
        <f t="shared" si="1"/>
        <v>-15.736040609137058</v>
      </c>
      <c r="L28" s="7">
        <f t="shared" si="2"/>
        <v>1.4499999999999957E-2</v>
      </c>
      <c r="M28" s="4">
        <f t="shared" si="3"/>
        <v>0.73604060913705371</v>
      </c>
      <c r="N28" s="4"/>
    </row>
    <row r="29" spans="1:14" x14ac:dyDescent="0.25">
      <c r="A29">
        <v>8032022</v>
      </c>
      <c r="B29" t="s">
        <v>82</v>
      </c>
      <c r="C29" t="s">
        <v>5</v>
      </c>
      <c r="D29">
        <v>9</v>
      </c>
      <c r="E29">
        <v>300</v>
      </c>
      <c r="F29">
        <v>300</v>
      </c>
      <c r="G29">
        <v>4</v>
      </c>
      <c r="H29">
        <v>3.09</v>
      </c>
      <c r="I29">
        <v>2.6</v>
      </c>
      <c r="J29">
        <f t="shared" si="0"/>
        <v>-0.48999999999999977</v>
      </c>
      <c r="K29">
        <f t="shared" si="1"/>
        <v>-15.85760517799352</v>
      </c>
      <c r="L29" s="7">
        <f t="shared" si="2"/>
        <v>2.6499999999999524E-2</v>
      </c>
      <c r="M29" s="4">
        <f t="shared" si="3"/>
        <v>0.8576051779935121</v>
      </c>
      <c r="N29" s="4"/>
    </row>
    <row r="30" spans="1:14" x14ac:dyDescent="0.25">
      <c r="A30">
        <v>8032022</v>
      </c>
      <c r="B30" t="s">
        <v>82</v>
      </c>
      <c r="C30" t="s">
        <v>5</v>
      </c>
      <c r="D30">
        <v>5</v>
      </c>
      <c r="E30">
        <v>900</v>
      </c>
      <c r="F30">
        <v>900</v>
      </c>
      <c r="G30">
        <v>4</v>
      </c>
      <c r="H30">
        <v>2.02</v>
      </c>
      <c r="I30">
        <v>1.69</v>
      </c>
      <c r="J30">
        <f t="shared" si="0"/>
        <v>-0.33000000000000007</v>
      </c>
      <c r="K30">
        <f t="shared" si="1"/>
        <v>-16.336633663366339</v>
      </c>
      <c r="L30" s="7">
        <f t="shared" si="2"/>
        <v>2.6999999999999913E-2</v>
      </c>
      <c r="M30" s="4">
        <f t="shared" si="3"/>
        <v>1.3366336633663323</v>
      </c>
      <c r="N30" s="4"/>
    </row>
    <row r="31" spans="1:14" x14ac:dyDescent="0.25">
      <c r="A31">
        <v>8032022</v>
      </c>
      <c r="B31" t="s">
        <v>82</v>
      </c>
      <c r="C31" t="s">
        <v>5</v>
      </c>
      <c r="D31">
        <v>1</v>
      </c>
      <c r="E31">
        <v>100</v>
      </c>
      <c r="F31">
        <v>100</v>
      </c>
      <c r="G31">
        <v>3.5</v>
      </c>
      <c r="H31">
        <v>2.04</v>
      </c>
      <c r="I31">
        <v>1.68</v>
      </c>
      <c r="J31">
        <f t="shared" si="0"/>
        <v>-0.3600000000000001</v>
      </c>
      <c r="K31">
        <f t="shared" si="1"/>
        <v>-17.647058823529417</v>
      </c>
      <c r="L31" s="7">
        <f t="shared" si="2"/>
        <v>5.4000000000000048E-2</v>
      </c>
      <c r="M31" s="4">
        <f t="shared" si="3"/>
        <v>2.6470588235294144</v>
      </c>
      <c r="N31" s="4"/>
    </row>
    <row r="32" spans="1:14" x14ac:dyDescent="0.25">
      <c r="A32">
        <v>8032022</v>
      </c>
      <c r="B32" t="s">
        <v>82</v>
      </c>
      <c r="C32" t="s">
        <v>5</v>
      </c>
      <c r="D32">
        <v>6</v>
      </c>
      <c r="E32">
        <v>100</v>
      </c>
      <c r="F32">
        <v>100</v>
      </c>
      <c r="G32">
        <v>4.5</v>
      </c>
      <c r="H32">
        <v>2.04</v>
      </c>
      <c r="I32">
        <v>1.68</v>
      </c>
      <c r="J32">
        <f t="shared" si="0"/>
        <v>-0.3600000000000001</v>
      </c>
      <c r="K32">
        <f t="shared" si="1"/>
        <v>-17.647058823529417</v>
      </c>
      <c r="L32" s="7">
        <f t="shared" si="2"/>
        <v>5.4000000000000048E-2</v>
      </c>
      <c r="M32" s="4">
        <f t="shared" si="3"/>
        <v>2.6470588235294144</v>
      </c>
      <c r="N32" s="4"/>
    </row>
    <row r="33" spans="1:14" x14ac:dyDescent="0.25">
      <c r="A33">
        <v>8032022</v>
      </c>
      <c r="B33" t="s">
        <v>82</v>
      </c>
      <c r="C33" t="s">
        <v>5</v>
      </c>
      <c r="D33">
        <v>7</v>
      </c>
      <c r="E33">
        <v>900</v>
      </c>
      <c r="F33">
        <v>900</v>
      </c>
      <c r="G33">
        <v>4</v>
      </c>
      <c r="H33">
        <v>2.0099999999999998</v>
      </c>
      <c r="I33">
        <v>1.65</v>
      </c>
      <c r="J33">
        <f t="shared" si="0"/>
        <v>-0.35999999999999988</v>
      </c>
      <c r="K33">
        <f t="shared" si="1"/>
        <v>-17.910447761194025</v>
      </c>
      <c r="L33" s="7">
        <f t="shared" si="2"/>
        <v>5.8499999999999774E-2</v>
      </c>
      <c r="M33" s="4">
        <f t="shared" si="3"/>
        <v>2.9104477611940189</v>
      </c>
      <c r="N33" s="4"/>
    </row>
    <row r="34" spans="1:14" x14ac:dyDescent="0.25">
      <c r="A34">
        <v>8032022</v>
      </c>
      <c r="B34" t="s">
        <v>82</v>
      </c>
      <c r="C34" t="s">
        <v>5</v>
      </c>
      <c r="D34">
        <v>10</v>
      </c>
      <c r="E34">
        <v>100</v>
      </c>
      <c r="F34">
        <v>100</v>
      </c>
      <c r="G34">
        <v>5</v>
      </c>
      <c r="H34">
        <v>1.93</v>
      </c>
      <c r="I34">
        <v>1.58</v>
      </c>
      <c r="J34">
        <f t="shared" si="0"/>
        <v>-0.34999999999999987</v>
      </c>
      <c r="K34">
        <f t="shared" si="1"/>
        <v>-18.134715025906729</v>
      </c>
      <c r="L34" s="7">
        <f t="shared" si="2"/>
        <v>6.0499999999999776E-2</v>
      </c>
      <c r="M34" s="4">
        <f t="shared" si="3"/>
        <v>3.1347150259067242</v>
      </c>
      <c r="N34" s="4"/>
    </row>
    <row r="35" spans="1:14" x14ac:dyDescent="0.25">
      <c r="A35">
        <v>8032022</v>
      </c>
      <c r="B35" t="s">
        <v>82</v>
      </c>
      <c r="C35" t="s">
        <v>5</v>
      </c>
      <c r="D35">
        <v>10</v>
      </c>
      <c r="E35">
        <v>300</v>
      </c>
      <c r="F35">
        <v>300</v>
      </c>
      <c r="G35">
        <v>5</v>
      </c>
      <c r="H35">
        <v>2.7</v>
      </c>
      <c r="I35">
        <v>2.21</v>
      </c>
      <c r="J35">
        <f t="shared" si="0"/>
        <v>-0.49000000000000021</v>
      </c>
      <c r="K35">
        <f t="shared" si="1"/>
        <v>-18.148148148148156</v>
      </c>
      <c r="L35" s="7">
        <f t="shared" si="2"/>
        <v>8.4999999999999964E-2</v>
      </c>
      <c r="M35" s="4">
        <f t="shared" si="3"/>
        <v>3.1481481481481466</v>
      </c>
      <c r="N35" s="4"/>
    </row>
    <row r="36" spans="1:14" x14ac:dyDescent="0.25">
      <c r="A36">
        <v>8032022</v>
      </c>
      <c r="B36" t="s">
        <v>82</v>
      </c>
      <c r="C36" t="s">
        <v>5</v>
      </c>
      <c r="D36">
        <v>8</v>
      </c>
      <c r="E36" t="s">
        <v>83</v>
      </c>
      <c r="F36" t="s">
        <v>83</v>
      </c>
      <c r="G36">
        <v>5</v>
      </c>
      <c r="H36">
        <v>1.81</v>
      </c>
      <c r="I36">
        <v>1.42</v>
      </c>
      <c r="J36">
        <f t="shared" si="0"/>
        <v>-0.39000000000000012</v>
      </c>
      <c r="K36">
        <f t="shared" si="1"/>
        <v>-21.546961325966858</v>
      </c>
      <c r="L36" s="7">
        <f t="shared" si="2"/>
        <v>0.11850000000000005</v>
      </c>
      <c r="M36" s="4">
        <f t="shared" si="3"/>
        <v>6.5469613259668531</v>
      </c>
      <c r="N36" s="4"/>
    </row>
    <row r="37" spans="1:14" x14ac:dyDescent="0.25">
      <c r="A37">
        <v>8032022</v>
      </c>
      <c r="B37" t="s">
        <v>82</v>
      </c>
      <c r="C37" t="s">
        <v>5</v>
      </c>
      <c r="D37">
        <v>8</v>
      </c>
      <c r="E37">
        <v>900</v>
      </c>
      <c r="F37">
        <v>900</v>
      </c>
      <c r="G37">
        <v>5</v>
      </c>
      <c r="H37">
        <v>2.06</v>
      </c>
      <c r="I37">
        <v>1.63</v>
      </c>
      <c r="J37">
        <f t="shared" si="0"/>
        <v>-0.43000000000000016</v>
      </c>
      <c r="K37">
        <f t="shared" si="1"/>
        <v>-20.873786407766996</v>
      </c>
      <c r="L37" s="7">
        <f t="shared" si="2"/>
        <v>0.121</v>
      </c>
      <c r="M37" s="4">
        <f t="shared" si="3"/>
        <v>5.8737864077669899</v>
      </c>
      <c r="N37" s="4"/>
    </row>
    <row r="38" spans="1:14" x14ac:dyDescent="0.25">
      <c r="A38">
        <v>8032022</v>
      </c>
      <c r="B38" t="s">
        <v>82</v>
      </c>
      <c r="C38" t="s">
        <v>5</v>
      </c>
      <c r="D38">
        <v>1</v>
      </c>
      <c r="E38">
        <v>900</v>
      </c>
      <c r="F38">
        <v>900</v>
      </c>
      <c r="G38">
        <v>3.5</v>
      </c>
      <c r="H38">
        <v>2.0299999999999998</v>
      </c>
      <c r="I38">
        <v>1.56</v>
      </c>
      <c r="J38">
        <f t="shared" si="0"/>
        <v>-0.46999999999999975</v>
      </c>
      <c r="K38">
        <f t="shared" si="1"/>
        <v>-23.152709359605904</v>
      </c>
      <c r="L38" s="7">
        <f t="shared" si="2"/>
        <v>0.16549999999999976</v>
      </c>
      <c r="M38" s="4">
        <f t="shared" si="3"/>
        <v>8.1527093596059004</v>
      </c>
      <c r="N38" s="4"/>
    </row>
    <row r="39" spans="1:14" x14ac:dyDescent="0.25">
      <c r="A39">
        <v>8032022</v>
      </c>
      <c r="B39" t="s">
        <v>82</v>
      </c>
      <c r="C39" t="s">
        <v>5</v>
      </c>
      <c r="D39">
        <v>10</v>
      </c>
      <c r="E39">
        <v>900</v>
      </c>
      <c r="F39">
        <v>900</v>
      </c>
      <c r="G39">
        <v>5</v>
      </c>
      <c r="H39">
        <v>2.14</v>
      </c>
      <c r="I39">
        <v>1.64</v>
      </c>
      <c r="J39">
        <f t="shared" si="0"/>
        <v>-0.50000000000000022</v>
      </c>
      <c r="K39">
        <f t="shared" si="1"/>
        <v>-23.36448598130842</v>
      </c>
      <c r="L39" s="7">
        <f t="shared" si="2"/>
        <v>0.17900000000000005</v>
      </c>
      <c r="M39" s="4">
        <f t="shared" si="3"/>
        <v>8.3644859813084125</v>
      </c>
      <c r="N39" s="4"/>
    </row>
    <row r="40" spans="1:14" x14ac:dyDescent="0.25">
      <c r="A40">
        <v>8032022</v>
      </c>
      <c r="B40" t="s">
        <v>82</v>
      </c>
      <c r="C40" t="s">
        <v>5</v>
      </c>
      <c r="D40">
        <v>10</v>
      </c>
      <c r="E40" t="s">
        <v>83</v>
      </c>
      <c r="F40" t="s">
        <v>83</v>
      </c>
      <c r="G40">
        <v>5</v>
      </c>
      <c r="H40">
        <v>1.93</v>
      </c>
      <c r="I40">
        <v>1.45</v>
      </c>
      <c r="J40">
        <f t="shared" si="0"/>
        <v>-0.48</v>
      </c>
      <c r="K40">
        <f t="shared" si="1"/>
        <v>-24.870466321243523</v>
      </c>
      <c r="L40" s="7">
        <f t="shared" si="2"/>
        <v>0.19049999999999989</v>
      </c>
      <c r="M40" s="4">
        <f t="shared" si="3"/>
        <v>9.8704663212435175</v>
      </c>
      <c r="N40" s="4"/>
    </row>
    <row r="41" spans="1:14" x14ac:dyDescent="0.25">
      <c r="A41">
        <v>8032022</v>
      </c>
      <c r="B41" t="s">
        <v>82</v>
      </c>
      <c r="C41" t="s">
        <v>5</v>
      </c>
      <c r="D41">
        <v>2</v>
      </c>
      <c r="E41">
        <v>100</v>
      </c>
      <c r="F41">
        <v>100</v>
      </c>
      <c r="G41">
        <v>4.5</v>
      </c>
      <c r="H41">
        <v>2.0499999999999998</v>
      </c>
      <c r="I41">
        <v>1.52</v>
      </c>
      <c r="J41">
        <f t="shared" si="0"/>
        <v>-0.5299999999999998</v>
      </c>
      <c r="K41">
        <f t="shared" si="1"/>
        <v>-25.85365853658536</v>
      </c>
      <c r="L41" s="7">
        <f t="shared" si="2"/>
        <v>0.2224999999999997</v>
      </c>
      <c r="M41" s="4">
        <f t="shared" si="3"/>
        <v>10.853658536585352</v>
      </c>
      <c r="N41" s="4"/>
    </row>
    <row r="42" spans="1:14" x14ac:dyDescent="0.25">
      <c r="A42">
        <v>8032022</v>
      </c>
      <c r="B42" t="s">
        <v>82</v>
      </c>
      <c r="C42" t="s">
        <v>5</v>
      </c>
      <c r="D42" t="s">
        <v>7</v>
      </c>
      <c r="E42" t="s">
        <v>88</v>
      </c>
      <c r="F42" t="s">
        <v>89</v>
      </c>
      <c r="G42" t="s">
        <v>90</v>
      </c>
      <c r="H42">
        <v>1.96</v>
      </c>
      <c r="I42">
        <v>1.86</v>
      </c>
      <c r="J42">
        <f t="shared" si="0"/>
        <v>-9.9999999999999867E-2</v>
      </c>
      <c r="K42">
        <f t="shared" si="1"/>
        <v>-5.1020408163265234</v>
      </c>
      <c r="L42" s="6"/>
      <c r="M42" s="6"/>
      <c r="N42" s="4"/>
    </row>
    <row r="43" spans="1:14" x14ac:dyDescent="0.25">
      <c r="A43">
        <v>8032022</v>
      </c>
      <c r="B43" t="s">
        <v>82</v>
      </c>
      <c r="C43" t="s">
        <v>5</v>
      </c>
      <c r="D43" t="s">
        <v>7</v>
      </c>
      <c r="E43" t="s">
        <v>91</v>
      </c>
      <c r="F43" t="s">
        <v>89</v>
      </c>
      <c r="G43" t="s">
        <v>90</v>
      </c>
      <c r="H43">
        <v>2.0499999999999998</v>
      </c>
      <c r="I43">
        <v>1.84</v>
      </c>
      <c r="J43">
        <f t="shared" si="0"/>
        <v>-0.20999999999999974</v>
      </c>
      <c r="K43">
        <f t="shared" si="1"/>
        <v>-10.243902439024378</v>
      </c>
      <c r="L43" s="6"/>
      <c r="M43" s="6"/>
      <c r="N43" s="4"/>
    </row>
    <row r="44" spans="1:14" x14ac:dyDescent="0.25">
      <c r="A44">
        <v>8032022</v>
      </c>
      <c r="B44" t="s">
        <v>82</v>
      </c>
      <c r="C44" t="s">
        <v>5</v>
      </c>
      <c r="D44" t="s">
        <v>7</v>
      </c>
      <c r="E44" t="s">
        <v>92</v>
      </c>
      <c r="F44" t="s">
        <v>89</v>
      </c>
      <c r="G44" t="s">
        <v>90</v>
      </c>
      <c r="H44">
        <v>1.99</v>
      </c>
      <c r="I44">
        <v>1.77</v>
      </c>
      <c r="J44">
        <f t="shared" si="0"/>
        <v>-0.21999999999999997</v>
      </c>
      <c r="K44">
        <f t="shared" si="1"/>
        <v>-11.055276381909547</v>
      </c>
      <c r="L44" s="6"/>
      <c r="M44" s="6"/>
      <c r="N44" s="4"/>
    </row>
    <row r="45" spans="1:14" x14ac:dyDescent="0.25">
      <c r="A45">
        <v>8032022</v>
      </c>
      <c r="B45" t="s">
        <v>82</v>
      </c>
      <c r="C45" t="s">
        <v>5</v>
      </c>
      <c r="D45" t="s">
        <v>7</v>
      </c>
      <c r="E45" t="s">
        <v>93</v>
      </c>
      <c r="F45" t="s">
        <v>89</v>
      </c>
      <c r="G45" t="s">
        <v>90</v>
      </c>
      <c r="H45">
        <v>1.99</v>
      </c>
      <c r="I45">
        <v>1.69</v>
      </c>
      <c r="J45">
        <f t="shared" si="0"/>
        <v>-0.30000000000000004</v>
      </c>
      <c r="K45">
        <f t="shared" si="1"/>
        <v>-15.075376884422113</v>
      </c>
      <c r="L45" s="6"/>
      <c r="M45" s="6"/>
      <c r="N45" s="4"/>
    </row>
    <row r="46" spans="1:14" x14ac:dyDescent="0.25">
      <c r="A46">
        <v>8032022</v>
      </c>
      <c r="B46" t="s">
        <v>82</v>
      </c>
      <c r="C46" t="s">
        <v>5</v>
      </c>
      <c r="D46" t="s">
        <v>7</v>
      </c>
      <c r="E46" t="s">
        <v>94</v>
      </c>
      <c r="F46" t="s">
        <v>89</v>
      </c>
      <c r="G46" t="s">
        <v>90</v>
      </c>
      <c r="H46">
        <v>2.0299999999999998</v>
      </c>
      <c r="I46">
        <v>1.62</v>
      </c>
      <c r="J46">
        <f t="shared" si="0"/>
        <v>-0.4099999999999997</v>
      </c>
      <c r="K46">
        <f t="shared" si="1"/>
        <v>-20.197044334975356</v>
      </c>
      <c r="L46" s="6"/>
      <c r="M46" s="6"/>
      <c r="N46" s="4"/>
    </row>
    <row r="47" spans="1:14" x14ac:dyDescent="0.25">
      <c r="A47">
        <v>8032022</v>
      </c>
      <c r="B47" t="s">
        <v>82</v>
      </c>
      <c r="C47" t="s">
        <v>5</v>
      </c>
      <c r="D47" t="s">
        <v>7</v>
      </c>
      <c r="E47" t="s">
        <v>95</v>
      </c>
      <c r="F47" t="s">
        <v>89</v>
      </c>
      <c r="G47" t="s">
        <v>90</v>
      </c>
      <c r="H47">
        <v>2</v>
      </c>
      <c r="I47">
        <v>1.76</v>
      </c>
      <c r="J47">
        <f t="shared" si="0"/>
        <v>-0.24</v>
      </c>
      <c r="K47">
        <f t="shared" si="1"/>
        <v>-12</v>
      </c>
      <c r="L47" s="6"/>
      <c r="M47" s="6"/>
      <c r="N47" s="4"/>
    </row>
    <row r="48" spans="1:14" x14ac:dyDescent="0.25">
      <c r="A48">
        <v>8032022</v>
      </c>
      <c r="B48" t="s">
        <v>82</v>
      </c>
      <c r="C48" t="s">
        <v>5</v>
      </c>
      <c r="D48" t="s">
        <v>7</v>
      </c>
      <c r="E48" t="s">
        <v>96</v>
      </c>
      <c r="F48" t="s">
        <v>89</v>
      </c>
      <c r="G48" t="s">
        <v>90</v>
      </c>
      <c r="H48">
        <v>1.98</v>
      </c>
      <c r="I48">
        <v>1.6</v>
      </c>
      <c r="J48">
        <f t="shared" si="0"/>
        <v>-0.37999999999999989</v>
      </c>
      <c r="K48">
        <f t="shared" si="1"/>
        <v>-19.191919191919187</v>
      </c>
      <c r="L48" s="6"/>
      <c r="M48" s="6"/>
      <c r="N48" s="4"/>
    </row>
    <row r="49" spans="1:16" x14ac:dyDescent="0.25">
      <c r="A49">
        <v>8032022</v>
      </c>
      <c r="B49" t="s">
        <v>82</v>
      </c>
      <c r="C49" t="s">
        <v>5</v>
      </c>
      <c r="D49" t="s">
        <v>7</v>
      </c>
      <c r="E49" t="s">
        <v>97</v>
      </c>
      <c r="F49" t="s">
        <v>89</v>
      </c>
      <c r="G49" t="s">
        <v>90</v>
      </c>
      <c r="H49">
        <v>2</v>
      </c>
      <c r="I49">
        <v>1.67</v>
      </c>
      <c r="J49">
        <f t="shared" si="0"/>
        <v>-0.33000000000000007</v>
      </c>
      <c r="K49">
        <f t="shared" si="1"/>
        <v>-16.500000000000004</v>
      </c>
      <c r="L49" s="6"/>
      <c r="M49" s="6"/>
      <c r="N49" s="4"/>
    </row>
    <row r="50" spans="1:16" x14ac:dyDescent="0.25">
      <c r="A50">
        <v>8032022</v>
      </c>
      <c r="B50" t="s">
        <v>82</v>
      </c>
      <c r="C50" t="s">
        <v>5</v>
      </c>
      <c r="D50" t="s">
        <v>7</v>
      </c>
      <c r="E50" t="s">
        <v>98</v>
      </c>
      <c r="F50" t="s">
        <v>89</v>
      </c>
      <c r="G50" t="s">
        <v>90</v>
      </c>
      <c r="H50">
        <v>2.0099999999999998</v>
      </c>
      <c r="I50">
        <v>1.84</v>
      </c>
      <c r="J50">
        <f t="shared" si="0"/>
        <v>-0.16999999999999971</v>
      </c>
      <c r="K50">
        <f t="shared" si="1"/>
        <v>-8.4577114427860565</v>
      </c>
      <c r="L50" s="6"/>
      <c r="M50" s="6"/>
      <c r="N50" s="4"/>
    </row>
    <row r="51" spans="1:16" x14ac:dyDescent="0.25">
      <c r="A51">
        <v>8032022</v>
      </c>
      <c r="B51" t="s">
        <v>82</v>
      </c>
      <c r="C51" t="s">
        <v>5</v>
      </c>
      <c r="D51" t="s">
        <v>7</v>
      </c>
      <c r="E51" t="s">
        <v>99</v>
      </c>
      <c r="F51" t="s">
        <v>89</v>
      </c>
      <c r="G51" t="s">
        <v>90</v>
      </c>
      <c r="H51">
        <v>2.98</v>
      </c>
      <c r="I51">
        <v>1.84</v>
      </c>
      <c r="J51">
        <f t="shared" si="0"/>
        <v>-1.1399999999999999</v>
      </c>
      <c r="K51">
        <f t="shared" si="1"/>
        <v>-38.255033557046971</v>
      </c>
      <c r="L51" s="6"/>
      <c r="M51" s="6"/>
      <c r="N51" s="4"/>
    </row>
    <row r="52" spans="1:16" x14ac:dyDescent="0.25">
      <c r="A52">
        <v>8032022</v>
      </c>
      <c r="B52" t="s">
        <v>82</v>
      </c>
      <c r="C52" t="s">
        <v>5</v>
      </c>
      <c r="D52" t="s">
        <v>7</v>
      </c>
      <c r="E52" t="s">
        <v>100</v>
      </c>
      <c r="F52" t="s">
        <v>89</v>
      </c>
      <c r="G52" t="s">
        <v>90</v>
      </c>
      <c r="H52">
        <v>2.06</v>
      </c>
      <c r="I52">
        <v>2.0099999999999998</v>
      </c>
      <c r="J52">
        <f t="shared" si="0"/>
        <v>-5.0000000000000266E-2</v>
      </c>
      <c r="K52">
        <f t="shared" si="1"/>
        <v>-2.4271844660194302</v>
      </c>
      <c r="L52" s="6"/>
      <c r="M52" s="6"/>
      <c r="N52" s="4"/>
    </row>
    <row r="53" spans="1:16" x14ac:dyDescent="0.25">
      <c r="A53">
        <v>8032022</v>
      </c>
      <c r="B53" t="s">
        <v>82</v>
      </c>
      <c r="C53" t="s">
        <v>5</v>
      </c>
      <c r="D53" t="s">
        <v>7</v>
      </c>
      <c r="E53" t="s">
        <v>101</v>
      </c>
      <c r="F53" t="s">
        <v>89</v>
      </c>
      <c r="G53" t="s">
        <v>90</v>
      </c>
      <c r="H53">
        <v>2.0299999999999998</v>
      </c>
      <c r="I53">
        <v>1.76</v>
      </c>
      <c r="J53">
        <f t="shared" si="0"/>
        <v>-0.2699999999999998</v>
      </c>
      <c r="K53">
        <f t="shared" si="1"/>
        <v>-13.300492610837431</v>
      </c>
      <c r="L53" s="6"/>
      <c r="M53" s="6"/>
      <c r="N53" s="4"/>
    </row>
    <row r="54" spans="1:16" x14ac:dyDescent="0.25">
      <c r="A54">
        <v>8032022</v>
      </c>
      <c r="B54" t="s">
        <v>82</v>
      </c>
      <c r="C54" t="s">
        <v>5</v>
      </c>
      <c r="D54" t="s">
        <v>7</v>
      </c>
      <c r="E54" t="s">
        <v>102</v>
      </c>
      <c r="F54" t="s">
        <v>89</v>
      </c>
      <c r="G54" t="s">
        <v>90</v>
      </c>
      <c r="H54">
        <v>2</v>
      </c>
      <c r="I54">
        <v>1.8</v>
      </c>
      <c r="J54">
        <f t="shared" si="0"/>
        <v>-0.19999999999999996</v>
      </c>
      <c r="K54">
        <f t="shared" si="1"/>
        <v>-9.9999999999999982</v>
      </c>
      <c r="L54" s="6"/>
      <c r="M54" s="6"/>
      <c r="N54" s="4"/>
    </row>
    <row r="55" spans="1:16" x14ac:dyDescent="0.25">
      <c r="A55">
        <v>8032022</v>
      </c>
      <c r="B55" t="s">
        <v>82</v>
      </c>
      <c r="C55" t="s">
        <v>5</v>
      </c>
      <c r="D55" t="s">
        <v>7</v>
      </c>
      <c r="E55" t="s">
        <v>103</v>
      </c>
      <c r="F55" t="s">
        <v>89</v>
      </c>
      <c r="G55" t="s">
        <v>90</v>
      </c>
      <c r="H55">
        <v>2.02</v>
      </c>
      <c r="I55">
        <v>1.78</v>
      </c>
      <c r="J55">
        <f t="shared" si="0"/>
        <v>-0.24</v>
      </c>
      <c r="K55">
        <f t="shared" si="1"/>
        <v>-11.881188118811881</v>
      </c>
      <c r="L55" s="6"/>
      <c r="M55" s="6"/>
      <c r="N55" s="4"/>
    </row>
    <row r="56" spans="1:16" x14ac:dyDescent="0.25">
      <c r="A56">
        <v>8032022</v>
      </c>
      <c r="B56" t="s">
        <v>82</v>
      </c>
      <c r="C56" t="s">
        <v>5</v>
      </c>
      <c r="D56" t="s">
        <v>7</v>
      </c>
      <c r="E56" t="s">
        <v>104</v>
      </c>
      <c r="F56" t="s">
        <v>89</v>
      </c>
      <c r="G56" t="s">
        <v>90</v>
      </c>
      <c r="H56">
        <v>2.06</v>
      </c>
      <c r="I56">
        <v>1.6</v>
      </c>
      <c r="J56">
        <f t="shared" si="0"/>
        <v>-0.45999999999999996</v>
      </c>
      <c r="K56">
        <f t="shared" si="1"/>
        <v>-22.33009708737864</v>
      </c>
      <c r="L56" s="6"/>
      <c r="M56" s="6"/>
      <c r="N56" s="4"/>
    </row>
    <row r="57" spans="1:16" x14ac:dyDescent="0.25">
      <c r="A57">
        <v>8032022</v>
      </c>
      <c r="B57" t="s">
        <v>82</v>
      </c>
      <c r="C57" t="s">
        <v>5</v>
      </c>
      <c r="D57" t="s">
        <v>7</v>
      </c>
      <c r="E57" t="s">
        <v>105</v>
      </c>
      <c r="F57" t="s">
        <v>89</v>
      </c>
      <c r="G57" t="s">
        <v>90</v>
      </c>
      <c r="H57">
        <v>2.0499999999999998</v>
      </c>
      <c r="I57">
        <v>1.48</v>
      </c>
      <c r="J57">
        <f t="shared" si="0"/>
        <v>-0.56999999999999984</v>
      </c>
      <c r="K57">
        <f t="shared" si="1"/>
        <v>-27.804878048780484</v>
      </c>
      <c r="L57" s="6"/>
      <c r="M57" s="6"/>
      <c r="N57" s="4"/>
    </row>
    <row r="58" spans="1:16" x14ac:dyDescent="0.25">
      <c r="A58">
        <v>8032022</v>
      </c>
      <c r="B58" t="s">
        <v>82</v>
      </c>
      <c r="C58" t="s">
        <v>5</v>
      </c>
      <c r="D58" t="s">
        <v>7</v>
      </c>
      <c r="E58" t="s">
        <v>106</v>
      </c>
      <c r="F58" t="s">
        <v>89</v>
      </c>
      <c r="G58" t="s">
        <v>90</v>
      </c>
      <c r="H58">
        <v>2.02</v>
      </c>
      <c r="I58">
        <v>1.69</v>
      </c>
      <c r="J58">
        <f t="shared" si="0"/>
        <v>-0.33000000000000007</v>
      </c>
      <c r="K58">
        <f t="shared" si="1"/>
        <v>-16.336633663366339</v>
      </c>
      <c r="L58" s="6"/>
      <c r="M58" s="6"/>
      <c r="N58" s="4"/>
    </row>
    <row r="59" spans="1:16" x14ac:dyDescent="0.25">
      <c r="A59">
        <v>8032022</v>
      </c>
      <c r="B59" t="s">
        <v>82</v>
      </c>
      <c r="C59" t="s">
        <v>5</v>
      </c>
      <c r="D59" t="s">
        <v>7</v>
      </c>
      <c r="E59" t="s">
        <v>107</v>
      </c>
      <c r="F59" t="s">
        <v>89</v>
      </c>
      <c r="G59" t="s">
        <v>90</v>
      </c>
      <c r="H59">
        <v>2.06</v>
      </c>
      <c r="I59">
        <v>1.83</v>
      </c>
      <c r="J59">
        <f t="shared" si="0"/>
        <v>-0.22999999999999998</v>
      </c>
      <c r="K59">
        <f t="shared" si="1"/>
        <v>-11.16504854368932</v>
      </c>
      <c r="L59" s="6"/>
      <c r="M59" s="6"/>
      <c r="N59" s="4"/>
    </row>
    <row r="60" spans="1:16" x14ac:dyDescent="0.25">
      <c r="A60">
        <v>8032022</v>
      </c>
      <c r="B60" t="s">
        <v>82</v>
      </c>
      <c r="C60" t="s">
        <v>5</v>
      </c>
      <c r="D60" t="s">
        <v>7</v>
      </c>
      <c r="E60" t="s">
        <v>108</v>
      </c>
      <c r="F60" t="s">
        <v>89</v>
      </c>
      <c r="G60" t="s">
        <v>90</v>
      </c>
      <c r="H60">
        <v>1.98</v>
      </c>
      <c r="I60">
        <v>1.72</v>
      </c>
      <c r="J60">
        <f t="shared" si="0"/>
        <v>-0.26</v>
      </c>
      <c r="K60">
        <f t="shared" si="1"/>
        <v>-13.131313131313133</v>
      </c>
      <c r="L60" s="6"/>
      <c r="M60" s="6"/>
      <c r="N60" s="4"/>
    </row>
    <row r="61" spans="1:16" x14ac:dyDescent="0.25">
      <c r="A61">
        <v>8032022</v>
      </c>
      <c r="B61" t="s">
        <v>82</v>
      </c>
      <c r="C61" t="s">
        <v>5</v>
      </c>
      <c r="D61" t="s">
        <v>7</v>
      </c>
      <c r="E61" t="s">
        <v>109</v>
      </c>
      <c r="F61" t="s">
        <v>89</v>
      </c>
      <c r="G61" t="s">
        <v>90</v>
      </c>
      <c r="H61">
        <v>1.98</v>
      </c>
      <c r="I61">
        <v>1.8</v>
      </c>
      <c r="J61">
        <f t="shared" si="0"/>
        <v>-0.17999999999999994</v>
      </c>
      <c r="K61">
        <f t="shared" si="1"/>
        <v>-9.0909090909090882</v>
      </c>
      <c r="L61" s="6"/>
      <c r="M61" s="6"/>
      <c r="N61" s="4"/>
    </row>
    <row r="62" spans="1:16" x14ac:dyDescent="0.25">
      <c r="A62">
        <v>23032022</v>
      </c>
      <c r="B62" t="s">
        <v>82</v>
      </c>
      <c r="C62" t="s">
        <v>6</v>
      </c>
      <c r="D62">
        <v>1</v>
      </c>
      <c r="E62" t="s">
        <v>83</v>
      </c>
      <c r="F62" t="s">
        <v>83</v>
      </c>
      <c r="G62">
        <v>5.2</v>
      </c>
      <c r="H62">
        <v>1.24</v>
      </c>
      <c r="I62">
        <v>1.1499999999999999</v>
      </c>
      <c r="J62">
        <f t="shared" si="0"/>
        <v>-9.000000000000008E-2</v>
      </c>
      <c r="K62">
        <f t="shared" si="1"/>
        <v>-7.2580645161290382</v>
      </c>
      <c r="L62" s="7">
        <f t="shared" ref="L62:L101" si="4">(H62*0.96)-I62</f>
        <v>4.0399999999999991E-2</v>
      </c>
      <c r="M62" s="4">
        <f t="shared" ref="M62:M101" si="5">(L62/H62)*100</f>
        <v>3.2580645161290311</v>
      </c>
      <c r="N62" s="4"/>
      <c r="P62" s="5"/>
    </row>
    <row r="63" spans="1:16" x14ac:dyDescent="0.25">
      <c r="A63">
        <v>23032022</v>
      </c>
      <c r="B63" t="s">
        <v>82</v>
      </c>
      <c r="C63" t="s">
        <v>6</v>
      </c>
      <c r="D63">
        <v>10</v>
      </c>
      <c r="E63" t="s">
        <v>83</v>
      </c>
      <c r="F63" t="s">
        <v>83</v>
      </c>
      <c r="G63">
        <v>4.5</v>
      </c>
      <c r="H63">
        <v>1.44</v>
      </c>
      <c r="I63">
        <v>1.34</v>
      </c>
      <c r="J63">
        <f t="shared" si="0"/>
        <v>-9.9999999999999867E-2</v>
      </c>
      <c r="K63">
        <f t="shared" si="1"/>
        <v>-6.9444444444444349</v>
      </c>
      <c r="L63" s="7">
        <f t="shared" si="4"/>
        <v>4.2399999999999771E-2</v>
      </c>
      <c r="M63" s="4">
        <f t="shared" si="5"/>
        <v>2.9444444444444287</v>
      </c>
      <c r="N63" s="4"/>
      <c r="P63" s="5"/>
    </row>
    <row r="64" spans="1:16" x14ac:dyDescent="0.25">
      <c r="A64">
        <v>23032022</v>
      </c>
      <c r="B64" t="s">
        <v>82</v>
      </c>
      <c r="C64" t="s">
        <v>6</v>
      </c>
      <c r="D64">
        <v>5</v>
      </c>
      <c r="E64" t="s">
        <v>83</v>
      </c>
      <c r="F64" t="s">
        <v>83</v>
      </c>
      <c r="G64">
        <v>4.7</v>
      </c>
      <c r="H64">
        <v>1.53</v>
      </c>
      <c r="I64">
        <v>1.42</v>
      </c>
      <c r="J64">
        <f t="shared" si="0"/>
        <v>-0.1100000000000001</v>
      </c>
      <c r="K64">
        <f t="shared" si="1"/>
        <v>-7.1895424836601372</v>
      </c>
      <c r="L64" s="7">
        <f t="shared" si="4"/>
        <v>4.8799999999999955E-2</v>
      </c>
      <c r="M64" s="4">
        <f t="shared" si="5"/>
        <v>3.1895424836601278</v>
      </c>
      <c r="N64" s="4"/>
      <c r="P64" s="7"/>
    </row>
    <row r="65" spans="1:14" x14ac:dyDescent="0.25">
      <c r="A65">
        <v>23032022</v>
      </c>
      <c r="B65" t="s">
        <v>82</v>
      </c>
      <c r="C65" t="s">
        <v>6</v>
      </c>
      <c r="D65">
        <v>9</v>
      </c>
      <c r="E65">
        <v>900</v>
      </c>
      <c r="F65">
        <v>900</v>
      </c>
      <c r="G65">
        <v>5</v>
      </c>
      <c r="H65">
        <v>1.4</v>
      </c>
      <c r="I65">
        <v>1.28</v>
      </c>
      <c r="J65">
        <f t="shared" si="0"/>
        <v>-0.11999999999999988</v>
      </c>
      <c r="K65">
        <f t="shared" si="1"/>
        <v>-8.5714285714285623</v>
      </c>
      <c r="L65" s="7">
        <f t="shared" si="4"/>
        <v>6.3999999999999835E-2</v>
      </c>
      <c r="M65" s="4">
        <f t="shared" si="5"/>
        <v>4.5714285714285596</v>
      </c>
      <c r="N65" s="4"/>
    </row>
    <row r="66" spans="1:14" x14ac:dyDescent="0.25">
      <c r="A66">
        <v>23032022</v>
      </c>
      <c r="B66" t="s">
        <v>82</v>
      </c>
      <c r="C66" t="s">
        <v>6</v>
      </c>
      <c r="D66">
        <v>2</v>
      </c>
      <c r="E66">
        <v>900</v>
      </c>
      <c r="F66">
        <v>900</v>
      </c>
      <c r="G66">
        <v>4.9000000000000004</v>
      </c>
      <c r="H66">
        <v>1.38</v>
      </c>
      <c r="I66">
        <v>1.26</v>
      </c>
      <c r="J66">
        <f t="shared" ref="J66:J129" si="6">I66-H66</f>
        <v>-0.11999999999999988</v>
      </c>
      <c r="K66">
        <f t="shared" ref="K66:K129" si="7">(J66/H66)*100</f>
        <v>-8.6956521739130359</v>
      </c>
      <c r="L66" s="7">
        <f t="shared" si="4"/>
        <v>6.4799999999999747E-2</v>
      </c>
      <c r="M66" s="4">
        <f t="shared" si="5"/>
        <v>4.6956521739130261</v>
      </c>
      <c r="N66" s="4"/>
    </row>
    <row r="67" spans="1:14" x14ac:dyDescent="0.25">
      <c r="A67">
        <v>23032022</v>
      </c>
      <c r="B67" t="s">
        <v>82</v>
      </c>
      <c r="C67" t="s">
        <v>6</v>
      </c>
      <c r="D67">
        <v>8</v>
      </c>
      <c r="E67">
        <v>900</v>
      </c>
      <c r="F67">
        <v>900</v>
      </c>
      <c r="G67">
        <v>5.4</v>
      </c>
      <c r="H67">
        <v>1.38</v>
      </c>
      <c r="I67">
        <v>1.26</v>
      </c>
      <c r="J67">
        <f t="shared" si="6"/>
        <v>-0.11999999999999988</v>
      </c>
      <c r="K67">
        <f t="shared" si="7"/>
        <v>-8.6956521739130359</v>
      </c>
      <c r="L67" s="7">
        <f t="shared" si="4"/>
        <v>6.4799999999999747E-2</v>
      </c>
      <c r="M67" s="4">
        <f t="shared" si="5"/>
        <v>4.6956521739130261</v>
      </c>
      <c r="N67" s="4"/>
    </row>
    <row r="68" spans="1:14" x14ac:dyDescent="0.25">
      <c r="A68">
        <v>23032022</v>
      </c>
      <c r="B68" t="s">
        <v>82</v>
      </c>
      <c r="C68" t="s">
        <v>6</v>
      </c>
      <c r="D68">
        <v>2</v>
      </c>
      <c r="E68" t="s">
        <v>83</v>
      </c>
      <c r="F68" t="s">
        <v>83</v>
      </c>
      <c r="G68">
        <v>4.9000000000000004</v>
      </c>
      <c r="H68">
        <v>1.37</v>
      </c>
      <c r="I68">
        <v>1.25</v>
      </c>
      <c r="J68">
        <f t="shared" si="6"/>
        <v>-0.12000000000000011</v>
      </c>
      <c r="K68">
        <f t="shared" si="7"/>
        <v>-8.7591240875912479</v>
      </c>
      <c r="L68" s="7">
        <f t="shared" si="4"/>
        <v>6.5200000000000147E-2</v>
      </c>
      <c r="M68" s="4">
        <f t="shared" si="5"/>
        <v>4.7591240875912506</v>
      </c>
      <c r="N68" s="4"/>
    </row>
    <row r="69" spans="1:14" x14ac:dyDescent="0.25">
      <c r="A69">
        <v>23032022</v>
      </c>
      <c r="B69" t="s">
        <v>82</v>
      </c>
      <c r="C69" t="s">
        <v>6</v>
      </c>
      <c r="D69">
        <v>6</v>
      </c>
      <c r="E69" t="s">
        <v>83</v>
      </c>
      <c r="F69" t="s">
        <v>83</v>
      </c>
      <c r="G69">
        <v>5</v>
      </c>
      <c r="H69">
        <v>1.5</v>
      </c>
      <c r="I69">
        <v>1.37</v>
      </c>
      <c r="J69">
        <f t="shared" si="6"/>
        <v>-0.12999999999999989</v>
      </c>
      <c r="K69">
        <f t="shared" si="7"/>
        <v>-8.6666666666666607</v>
      </c>
      <c r="L69" s="7">
        <f t="shared" si="4"/>
        <v>6.999999999999984E-2</v>
      </c>
      <c r="M69" s="4">
        <f t="shared" si="5"/>
        <v>4.6666666666666554</v>
      </c>
      <c r="N69" s="4"/>
    </row>
    <row r="70" spans="1:14" x14ac:dyDescent="0.25">
      <c r="A70">
        <v>23032022</v>
      </c>
      <c r="B70" t="s">
        <v>82</v>
      </c>
      <c r="C70" t="s">
        <v>6</v>
      </c>
      <c r="D70">
        <v>8</v>
      </c>
      <c r="E70" t="s">
        <v>83</v>
      </c>
      <c r="F70" t="s">
        <v>83</v>
      </c>
      <c r="G70">
        <v>5.4</v>
      </c>
      <c r="H70">
        <v>1.41</v>
      </c>
      <c r="I70">
        <v>1.27</v>
      </c>
      <c r="J70">
        <f t="shared" si="6"/>
        <v>-0.1399999999999999</v>
      </c>
      <c r="K70">
        <f t="shared" si="7"/>
        <v>-9.9290780141843911</v>
      </c>
      <c r="L70" s="7">
        <f t="shared" si="4"/>
        <v>8.3599999999999897E-2</v>
      </c>
      <c r="M70" s="4">
        <f t="shared" si="5"/>
        <v>5.9290780141843902</v>
      </c>
      <c r="N70" s="4"/>
    </row>
    <row r="71" spans="1:14" x14ac:dyDescent="0.25">
      <c r="A71">
        <v>23032022</v>
      </c>
      <c r="B71" t="s">
        <v>82</v>
      </c>
      <c r="C71" t="s">
        <v>6</v>
      </c>
      <c r="D71">
        <v>4</v>
      </c>
      <c r="E71" t="s">
        <v>83</v>
      </c>
      <c r="F71" t="s">
        <v>83</v>
      </c>
      <c r="G71">
        <v>4.7</v>
      </c>
      <c r="H71">
        <v>1.65</v>
      </c>
      <c r="I71">
        <v>1.5</v>
      </c>
      <c r="J71">
        <f t="shared" si="6"/>
        <v>-0.14999999999999991</v>
      </c>
      <c r="K71">
        <f t="shared" si="7"/>
        <v>-9.0909090909090864</v>
      </c>
      <c r="L71" s="7">
        <f t="shared" si="4"/>
        <v>8.3999999999999853E-2</v>
      </c>
      <c r="M71" s="4">
        <f t="shared" si="5"/>
        <v>5.0909090909090819</v>
      </c>
      <c r="N71" s="4"/>
    </row>
    <row r="72" spans="1:14" x14ac:dyDescent="0.25">
      <c r="A72">
        <v>23032022</v>
      </c>
      <c r="B72" t="s">
        <v>82</v>
      </c>
      <c r="C72" t="s">
        <v>6</v>
      </c>
      <c r="D72">
        <v>9</v>
      </c>
      <c r="E72">
        <v>100</v>
      </c>
      <c r="F72">
        <v>100</v>
      </c>
      <c r="G72">
        <v>5</v>
      </c>
      <c r="H72">
        <v>1.37</v>
      </c>
      <c r="I72">
        <v>1.22</v>
      </c>
      <c r="J72">
        <f t="shared" si="6"/>
        <v>-0.15000000000000013</v>
      </c>
      <c r="K72">
        <f t="shared" si="7"/>
        <v>-10.948905109489059</v>
      </c>
      <c r="L72" s="7">
        <f t="shared" si="4"/>
        <v>9.5200000000000173E-2</v>
      </c>
      <c r="M72" s="4">
        <f t="shared" si="5"/>
        <v>6.948905109489063</v>
      </c>
      <c r="N72" s="4"/>
    </row>
    <row r="73" spans="1:14" x14ac:dyDescent="0.25">
      <c r="A73">
        <v>23032022</v>
      </c>
      <c r="B73" t="s">
        <v>82</v>
      </c>
      <c r="C73" t="s">
        <v>6</v>
      </c>
      <c r="D73">
        <v>3</v>
      </c>
      <c r="E73" t="s">
        <v>83</v>
      </c>
      <c r="F73" t="s">
        <v>83</v>
      </c>
      <c r="G73">
        <v>5.3</v>
      </c>
      <c r="H73">
        <v>1.1299999999999999</v>
      </c>
      <c r="I73">
        <v>0.98</v>
      </c>
      <c r="J73">
        <f t="shared" si="6"/>
        <v>-0.14999999999999991</v>
      </c>
      <c r="K73">
        <f t="shared" si="7"/>
        <v>-13.274336283185834</v>
      </c>
      <c r="L73" s="7">
        <f t="shared" si="4"/>
        <v>0.10479999999999978</v>
      </c>
      <c r="M73" s="4">
        <f t="shared" si="5"/>
        <v>9.2743362831858214</v>
      </c>
      <c r="N73" s="4"/>
    </row>
    <row r="74" spans="1:14" x14ac:dyDescent="0.25">
      <c r="A74">
        <v>23032022</v>
      </c>
      <c r="B74" t="s">
        <v>82</v>
      </c>
      <c r="C74" t="s">
        <v>6</v>
      </c>
      <c r="D74">
        <v>10</v>
      </c>
      <c r="E74">
        <v>300</v>
      </c>
      <c r="F74">
        <v>300</v>
      </c>
      <c r="G74">
        <v>4.5</v>
      </c>
      <c r="H74">
        <v>1.45</v>
      </c>
      <c r="I74">
        <v>1.28</v>
      </c>
      <c r="J74">
        <f t="shared" si="6"/>
        <v>-0.16999999999999993</v>
      </c>
      <c r="K74">
        <f t="shared" si="7"/>
        <v>-11.724137931034479</v>
      </c>
      <c r="L74" s="7">
        <f t="shared" si="4"/>
        <v>0.11199999999999988</v>
      </c>
      <c r="M74" s="4">
        <f t="shared" si="5"/>
        <v>7.7241379310344751</v>
      </c>
      <c r="N74" s="4"/>
    </row>
    <row r="75" spans="1:14" x14ac:dyDescent="0.25">
      <c r="A75">
        <v>23032022</v>
      </c>
      <c r="B75" t="s">
        <v>82</v>
      </c>
      <c r="C75" t="s">
        <v>6</v>
      </c>
      <c r="D75">
        <v>1</v>
      </c>
      <c r="E75">
        <v>100</v>
      </c>
      <c r="F75">
        <v>100</v>
      </c>
      <c r="G75">
        <v>5.2</v>
      </c>
      <c r="H75">
        <v>1.21</v>
      </c>
      <c r="I75">
        <v>1.04</v>
      </c>
      <c r="J75">
        <f t="shared" si="6"/>
        <v>-0.16999999999999993</v>
      </c>
      <c r="K75">
        <f t="shared" si="7"/>
        <v>-14.049586776859499</v>
      </c>
      <c r="L75" s="7">
        <f t="shared" si="4"/>
        <v>0.12159999999999993</v>
      </c>
      <c r="M75" s="4">
        <f t="shared" si="5"/>
        <v>10.049586776859499</v>
      </c>
      <c r="N75" s="4"/>
    </row>
    <row r="76" spans="1:14" x14ac:dyDescent="0.25">
      <c r="A76">
        <v>23032022</v>
      </c>
      <c r="B76" t="s">
        <v>82</v>
      </c>
      <c r="C76" t="s">
        <v>6</v>
      </c>
      <c r="D76">
        <v>8</v>
      </c>
      <c r="E76">
        <v>100</v>
      </c>
      <c r="F76">
        <v>100</v>
      </c>
      <c r="G76">
        <v>5.4</v>
      </c>
      <c r="H76">
        <v>1.38</v>
      </c>
      <c r="I76">
        <v>1.2</v>
      </c>
      <c r="J76">
        <f t="shared" si="6"/>
        <v>-0.17999999999999994</v>
      </c>
      <c r="K76">
        <f t="shared" si="7"/>
        <v>-13.043478260869563</v>
      </c>
      <c r="L76" s="7">
        <f t="shared" si="4"/>
        <v>0.1247999999999998</v>
      </c>
      <c r="M76" s="4">
        <f t="shared" si="5"/>
        <v>9.0434782608695521</v>
      </c>
      <c r="N76" s="4"/>
    </row>
    <row r="77" spans="1:14" x14ac:dyDescent="0.25">
      <c r="A77">
        <v>23032022</v>
      </c>
      <c r="B77" t="s">
        <v>82</v>
      </c>
      <c r="C77" t="s">
        <v>6</v>
      </c>
      <c r="D77">
        <v>1</v>
      </c>
      <c r="E77">
        <v>300</v>
      </c>
      <c r="F77">
        <v>300</v>
      </c>
      <c r="G77">
        <v>5.2</v>
      </c>
      <c r="H77">
        <v>1.18</v>
      </c>
      <c r="I77">
        <v>1</v>
      </c>
      <c r="J77">
        <f t="shared" si="6"/>
        <v>-0.17999999999999994</v>
      </c>
      <c r="K77">
        <f t="shared" si="7"/>
        <v>-15.254237288135588</v>
      </c>
      <c r="L77" s="7">
        <f t="shared" si="4"/>
        <v>0.13279999999999981</v>
      </c>
      <c r="M77" s="4">
        <f t="shared" si="5"/>
        <v>11.254237288135577</v>
      </c>
      <c r="N77" s="4"/>
    </row>
    <row r="78" spans="1:14" x14ac:dyDescent="0.25">
      <c r="A78">
        <v>23032022</v>
      </c>
      <c r="B78" t="s">
        <v>82</v>
      </c>
      <c r="C78" t="s">
        <v>6</v>
      </c>
      <c r="D78">
        <v>3</v>
      </c>
      <c r="E78">
        <v>900</v>
      </c>
      <c r="F78">
        <v>900</v>
      </c>
      <c r="G78">
        <v>5.3</v>
      </c>
      <c r="H78">
        <v>1.1299999999999999</v>
      </c>
      <c r="I78">
        <v>0.95</v>
      </c>
      <c r="J78">
        <f t="shared" si="6"/>
        <v>-0.17999999999999994</v>
      </c>
      <c r="K78">
        <f t="shared" si="7"/>
        <v>-15.929203539823005</v>
      </c>
      <c r="L78" s="7">
        <f t="shared" si="4"/>
        <v>0.13479999999999981</v>
      </c>
      <c r="M78" s="4">
        <f t="shared" si="5"/>
        <v>11.929203539822993</v>
      </c>
      <c r="N78" s="4"/>
    </row>
    <row r="79" spans="1:14" x14ac:dyDescent="0.25">
      <c r="A79">
        <v>23032022</v>
      </c>
      <c r="B79" t="s">
        <v>82</v>
      </c>
      <c r="C79" t="s">
        <v>6</v>
      </c>
      <c r="D79">
        <v>5</v>
      </c>
      <c r="E79">
        <v>100</v>
      </c>
      <c r="F79">
        <v>100</v>
      </c>
      <c r="G79">
        <v>4.7</v>
      </c>
      <c r="H79">
        <v>1.55</v>
      </c>
      <c r="I79">
        <v>1.35</v>
      </c>
      <c r="J79">
        <f t="shared" si="6"/>
        <v>-0.19999999999999996</v>
      </c>
      <c r="K79">
        <f t="shared" si="7"/>
        <v>-12.90322580645161</v>
      </c>
      <c r="L79" s="7">
        <f t="shared" si="4"/>
        <v>0.1379999999999999</v>
      </c>
      <c r="M79" s="4">
        <f t="shared" si="5"/>
        <v>8.9032258064516068</v>
      </c>
      <c r="N79" s="4"/>
    </row>
    <row r="80" spans="1:14" x14ac:dyDescent="0.25">
      <c r="A80">
        <v>23032022</v>
      </c>
      <c r="B80" t="s">
        <v>82</v>
      </c>
      <c r="C80" t="s">
        <v>6</v>
      </c>
      <c r="D80">
        <v>3</v>
      </c>
      <c r="E80">
        <v>300</v>
      </c>
      <c r="F80">
        <v>300</v>
      </c>
      <c r="G80">
        <v>5.3</v>
      </c>
      <c r="H80">
        <v>1.07</v>
      </c>
      <c r="I80">
        <v>0.88</v>
      </c>
      <c r="J80">
        <f t="shared" si="6"/>
        <v>-0.19000000000000006</v>
      </c>
      <c r="K80">
        <f t="shared" si="7"/>
        <v>-17.757009345794398</v>
      </c>
      <c r="L80" s="7">
        <f t="shared" si="4"/>
        <v>0.14720000000000011</v>
      </c>
      <c r="M80" s="4">
        <f t="shared" si="5"/>
        <v>13.757009345794401</v>
      </c>
      <c r="N80" s="4"/>
    </row>
    <row r="81" spans="1:14" x14ac:dyDescent="0.25">
      <c r="A81">
        <v>23032022</v>
      </c>
      <c r="B81" t="s">
        <v>82</v>
      </c>
      <c r="C81" t="s">
        <v>6</v>
      </c>
      <c r="D81">
        <v>6</v>
      </c>
      <c r="E81">
        <v>300</v>
      </c>
      <c r="F81">
        <v>300</v>
      </c>
      <c r="G81">
        <v>5</v>
      </c>
      <c r="H81">
        <v>1.53</v>
      </c>
      <c r="I81">
        <v>1.32</v>
      </c>
      <c r="J81">
        <f t="shared" si="6"/>
        <v>-0.20999999999999996</v>
      </c>
      <c r="K81">
        <f t="shared" si="7"/>
        <v>-13.725490196078431</v>
      </c>
      <c r="L81" s="7">
        <f t="shared" si="4"/>
        <v>0.14879999999999982</v>
      </c>
      <c r="M81" s="4">
        <f t="shared" si="5"/>
        <v>9.7254901960784199</v>
      </c>
      <c r="N81" s="4"/>
    </row>
    <row r="82" spans="1:14" x14ac:dyDescent="0.25">
      <c r="A82">
        <v>23032022</v>
      </c>
      <c r="B82" t="s">
        <v>82</v>
      </c>
      <c r="C82" t="s">
        <v>6</v>
      </c>
      <c r="D82">
        <v>7</v>
      </c>
      <c r="E82">
        <v>100</v>
      </c>
      <c r="F82">
        <v>100</v>
      </c>
      <c r="G82">
        <v>4.9000000000000004</v>
      </c>
      <c r="H82">
        <v>1.44</v>
      </c>
      <c r="I82">
        <v>1.23</v>
      </c>
      <c r="J82">
        <f t="shared" si="6"/>
        <v>-0.20999999999999996</v>
      </c>
      <c r="K82">
        <f t="shared" si="7"/>
        <v>-14.583333333333332</v>
      </c>
      <c r="L82" s="7">
        <f t="shared" si="4"/>
        <v>0.15239999999999987</v>
      </c>
      <c r="M82" s="4">
        <f t="shared" si="5"/>
        <v>10.583333333333325</v>
      </c>
      <c r="N82" s="4"/>
    </row>
    <row r="83" spans="1:14" x14ac:dyDescent="0.25">
      <c r="A83">
        <v>23032022</v>
      </c>
      <c r="B83" t="s">
        <v>82</v>
      </c>
      <c r="C83" t="s">
        <v>6</v>
      </c>
      <c r="D83">
        <v>10</v>
      </c>
      <c r="E83">
        <v>900</v>
      </c>
      <c r="F83">
        <v>900</v>
      </c>
      <c r="G83">
        <v>4.5</v>
      </c>
      <c r="H83">
        <v>1.37</v>
      </c>
      <c r="I83">
        <v>1.1599999999999999</v>
      </c>
      <c r="J83">
        <f t="shared" si="6"/>
        <v>-0.21000000000000019</v>
      </c>
      <c r="K83">
        <f t="shared" si="7"/>
        <v>-15.328467153284683</v>
      </c>
      <c r="L83" s="7">
        <f t="shared" si="4"/>
        <v>0.15520000000000023</v>
      </c>
      <c r="M83" s="4">
        <f t="shared" si="5"/>
        <v>11.328467153284686</v>
      </c>
      <c r="N83" s="4"/>
    </row>
    <row r="84" spans="1:14" x14ac:dyDescent="0.25">
      <c r="A84">
        <v>23032022</v>
      </c>
      <c r="B84" t="s">
        <v>82</v>
      </c>
      <c r="C84" t="s">
        <v>6</v>
      </c>
      <c r="D84">
        <v>3</v>
      </c>
      <c r="E84">
        <v>100</v>
      </c>
      <c r="F84">
        <v>100</v>
      </c>
      <c r="G84">
        <v>5.3</v>
      </c>
      <c r="H84">
        <v>1.1000000000000001</v>
      </c>
      <c r="I84">
        <v>0.9</v>
      </c>
      <c r="J84">
        <f t="shared" si="6"/>
        <v>-0.20000000000000007</v>
      </c>
      <c r="K84">
        <f t="shared" si="7"/>
        <v>-18.181818181818183</v>
      </c>
      <c r="L84" s="7">
        <f t="shared" si="4"/>
        <v>0.15600000000000003</v>
      </c>
      <c r="M84" s="4">
        <f t="shared" si="5"/>
        <v>14.181818181818183</v>
      </c>
      <c r="N84" s="4"/>
    </row>
    <row r="85" spans="1:14" x14ac:dyDescent="0.25">
      <c r="A85">
        <v>23032022</v>
      </c>
      <c r="B85" t="s">
        <v>82</v>
      </c>
      <c r="C85" t="s">
        <v>6</v>
      </c>
      <c r="D85">
        <v>7</v>
      </c>
      <c r="E85">
        <v>900</v>
      </c>
      <c r="F85">
        <v>900</v>
      </c>
      <c r="G85">
        <v>4.9000000000000004</v>
      </c>
      <c r="H85">
        <v>1.4</v>
      </c>
      <c r="I85">
        <v>1.18</v>
      </c>
      <c r="J85">
        <f t="shared" si="6"/>
        <v>-0.21999999999999997</v>
      </c>
      <c r="K85">
        <f t="shared" si="7"/>
        <v>-15.714285714285714</v>
      </c>
      <c r="L85" s="7">
        <f t="shared" si="4"/>
        <v>0.16399999999999992</v>
      </c>
      <c r="M85" s="4">
        <f t="shared" si="5"/>
        <v>11.714285714285708</v>
      </c>
      <c r="N85" s="4"/>
    </row>
    <row r="86" spans="1:14" x14ac:dyDescent="0.25">
      <c r="A86">
        <v>23032022</v>
      </c>
      <c r="B86" t="s">
        <v>82</v>
      </c>
      <c r="C86" t="s">
        <v>6</v>
      </c>
      <c r="D86">
        <v>7</v>
      </c>
      <c r="E86" t="s">
        <v>83</v>
      </c>
      <c r="F86" t="s">
        <v>83</v>
      </c>
      <c r="G86">
        <v>4.9000000000000004</v>
      </c>
      <c r="H86">
        <v>1.47</v>
      </c>
      <c r="I86">
        <v>1.22</v>
      </c>
      <c r="J86">
        <f t="shared" si="6"/>
        <v>-0.25</v>
      </c>
      <c r="K86">
        <f t="shared" si="7"/>
        <v>-17.006802721088434</v>
      </c>
      <c r="L86" s="7">
        <f t="shared" si="4"/>
        <v>0.19120000000000004</v>
      </c>
      <c r="M86" s="4">
        <f t="shared" si="5"/>
        <v>13.006802721088437</v>
      </c>
      <c r="N86" s="4"/>
    </row>
    <row r="87" spans="1:14" x14ac:dyDescent="0.25">
      <c r="A87">
        <v>23032022</v>
      </c>
      <c r="B87" t="s">
        <v>82</v>
      </c>
      <c r="C87" t="s">
        <v>6</v>
      </c>
      <c r="D87">
        <v>1</v>
      </c>
      <c r="E87">
        <v>900</v>
      </c>
      <c r="F87">
        <v>900</v>
      </c>
      <c r="G87">
        <v>5.2</v>
      </c>
      <c r="H87">
        <v>1.21</v>
      </c>
      <c r="I87">
        <v>0.97</v>
      </c>
      <c r="J87">
        <f t="shared" si="6"/>
        <v>-0.24</v>
      </c>
      <c r="K87">
        <f t="shared" si="7"/>
        <v>-19.834710743801654</v>
      </c>
      <c r="L87" s="7">
        <f t="shared" si="4"/>
        <v>0.19159999999999999</v>
      </c>
      <c r="M87" s="4">
        <f t="shared" si="5"/>
        <v>15.834710743801653</v>
      </c>
      <c r="N87" s="4"/>
    </row>
    <row r="88" spans="1:14" x14ac:dyDescent="0.25">
      <c r="A88">
        <v>23032022</v>
      </c>
      <c r="B88" t="s">
        <v>82</v>
      </c>
      <c r="C88" t="s">
        <v>6</v>
      </c>
      <c r="D88">
        <v>9</v>
      </c>
      <c r="E88">
        <v>300</v>
      </c>
      <c r="F88">
        <v>300</v>
      </c>
      <c r="G88">
        <v>5</v>
      </c>
      <c r="H88">
        <v>1.38</v>
      </c>
      <c r="I88">
        <v>1.1200000000000001</v>
      </c>
      <c r="J88">
        <f t="shared" si="6"/>
        <v>-0.25999999999999979</v>
      </c>
      <c r="K88">
        <f t="shared" si="7"/>
        <v>-18.840579710144915</v>
      </c>
      <c r="L88" s="7">
        <f t="shared" si="4"/>
        <v>0.20479999999999965</v>
      </c>
      <c r="M88" s="4">
        <f t="shared" si="5"/>
        <v>14.840579710144903</v>
      </c>
      <c r="N88" s="4"/>
    </row>
    <row r="89" spans="1:14" x14ac:dyDescent="0.25">
      <c r="A89">
        <v>23032022</v>
      </c>
      <c r="B89" t="s">
        <v>82</v>
      </c>
      <c r="C89" t="s">
        <v>6</v>
      </c>
      <c r="D89">
        <v>8</v>
      </c>
      <c r="E89">
        <v>300</v>
      </c>
      <c r="F89">
        <v>300</v>
      </c>
      <c r="G89">
        <v>5.4</v>
      </c>
      <c r="H89">
        <v>1.39</v>
      </c>
      <c r="I89">
        <v>1.1200000000000001</v>
      </c>
      <c r="J89">
        <f t="shared" si="6"/>
        <v>-0.2699999999999998</v>
      </c>
      <c r="K89">
        <f t="shared" si="7"/>
        <v>-19.424460431654662</v>
      </c>
      <c r="L89" s="7">
        <f t="shared" si="4"/>
        <v>0.2143999999999997</v>
      </c>
      <c r="M89" s="4">
        <f t="shared" si="5"/>
        <v>15.424460431654655</v>
      </c>
      <c r="N89" s="4"/>
    </row>
    <row r="90" spans="1:14" x14ac:dyDescent="0.25">
      <c r="A90">
        <v>23032022</v>
      </c>
      <c r="B90" t="s">
        <v>82</v>
      </c>
      <c r="C90" t="s">
        <v>6</v>
      </c>
      <c r="D90">
        <v>2</v>
      </c>
      <c r="E90">
        <v>300</v>
      </c>
      <c r="F90">
        <v>300</v>
      </c>
      <c r="G90">
        <v>4.9000000000000004</v>
      </c>
      <c r="H90">
        <v>1.31</v>
      </c>
      <c r="I90">
        <v>1</v>
      </c>
      <c r="J90">
        <f t="shared" si="6"/>
        <v>-0.31000000000000005</v>
      </c>
      <c r="K90">
        <f t="shared" si="7"/>
        <v>-23.664122137404583</v>
      </c>
      <c r="L90" s="7">
        <f t="shared" si="4"/>
        <v>0.25760000000000005</v>
      </c>
      <c r="M90" s="4">
        <f t="shared" si="5"/>
        <v>19.664122137404583</v>
      </c>
      <c r="N90" s="4"/>
    </row>
    <row r="91" spans="1:14" x14ac:dyDescent="0.25">
      <c r="A91">
        <v>23032022</v>
      </c>
      <c r="B91" t="s">
        <v>82</v>
      </c>
      <c r="C91" t="s">
        <v>6</v>
      </c>
      <c r="D91">
        <v>5</v>
      </c>
      <c r="E91">
        <v>900</v>
      </c>
      <c r="F91">
        <v>900</v>
      </c>
      <c r="G91">
        <v>4.7</v>
      </c>
      <c r="H91">
        <v>1.56</v>
      </c>
      <c r="I91">
        <v>1.24</v>
      </c>
      <c r="J91">
        <f t="shared" si="6"/>
        <v>-0.32000000000000006</v>
      </c>
      <c r="K91">
        <f t="shared" si="7"/>
        <v>-20.512820512820515</v>
      </c>
      <c r="L91" s="7">
        <f t="shared" si="4"/>
        <v>0.25760000000000005</v>
      </c>
      <c r="M91" s="4">
        <f t="shared" si="5"/>
        <v>16.512820512820518</v>
      </c>
      <c r="N91" s="4"/>
    </row>
    <row r="92" spans="1:14" x14ac:dyDescent="0.25">
      <c r="A92">
        <v>23032022</v>
      </c>
      <c r="B92" t="s">
        <v>82</v>
      </c>
      <c r="C92" t="s">
        <v>6</v>
      </c>
      <c r="D92">
        <v>9</v>
      </c>
      <c r="E92" t="s">
        <v>83</v>
      </c>
      <c r="F92" t="s">
        <v>83</v>
      </c>
      <c r="G92">
        <v>5</v>
      </c>
      <c r="H92">
        <v>1.36</v>
      </c>
      <c r="I92">
        <v>1.03</v>
      </c>
      <c r="J92">
        <f t="shared" si="6"/>
        <v>-0.33000000000000007</v>
      </c>
      <c r="K92">
        <f t="shared" si="7"/>
        <v>-24.264705882352942</v>
      </c>
      <c r="L92" s="7">
        <f t="shared" si="4"/>
        <v>0.27560000000000007</v>
      </c>
      <c r="M92" s="4">
        <f t="shared" si="5"/>
        <v>20.264705882352946</v>
      </c>
      <c r="N92" s="4"/>
    </row>
    <row r="93" spans="1:14" x14ac:dyDescent="0.25">
      <c r="A93">
        <v>23032022</v>
      </c>
      <c r="B93" t="s">
        <v>82</v>
      </c>
      <c r="C93" t="s">
        <v>6</v>
      </c>
      <c r="D93">
        <v>2</v>
      </c>
      <c r="E93">
        <v>100</v>
      </c>
      <c r="F93">
        <v>100</v>
      </c>
      <c r="G93">
        <v>4.9000000000000004</v>
      </c>
      <c r="H93">
        <v>1.36</v>
      </c>
      <c r="I93">
        <v>0.98</v>
      </c>
      <c r="J93">
        <f t="shared" si="6"/>
        <v>-0.38000000000000012</v>
      </c>
      <c r="K93">
        <f t="shared" si="7"/>
        <v>-27.941176470588243</v>
      </c>
      <c r="L93" s="7">
        <f t="shared" si="4"/>
        <v>0.32560000000000011</v>
      </c>
      <c r="M93" s="4">
        <f t="shared" si="5"/>
        <v>23.941176470588239</v>
      </c>
      <c r="N93" s="4"/>
    </row>
    <row r="94" spans="1:14" x14ac:dyDescent="0.25">
      <c r="A94">
        <v>23032022</v>
      </c>
      <c r="B94" t="s">
        <v>82</v>
      </c>
      <c r="C94" t="s">
        <v>6</v>
      </c>
      <c r="D94">
        <v>5</v>
      </c>
      <c r="E94">
        <v>300</v>
      </c>
      <c r="F94">
        <v>300</v>
      </c>
      <c r="G94">
        <v>4.7</v>
      </c>
      <c r="H94">
        <v>1.61</v>
      </c>
      <c r="I94">
        <v>1.22</v>
      </c>
      <c r="J94">
        <f t="shared" si="6"/>
        <v>-0.39000000000000012</v>
      </c>
      <c r="K94">
        <f t="shared" si="7"/>
        <v>-24.223602484472057</v>
      </c>
      <c r="L94" s="7">
        <f t="shared" si="4"/>
        <v>0.32560000000000011</v>
      </c>
      <c r="M94" s="4">
        <f t="shared" si="5"/>
        <v>20.223602484472057</v>
      </c>
      <c r="N94" s="4"/>
    </row>
    <row r="95" spans="1:14" x14ac:dyDescent="0.25">
      <c r="A95">
        <v>23032022</v>
      </c>
      <c r="B95" t="s">
        <v>82</v>
      </c>
      <c r="C95" t="s">
        <v>6</v>
      </c>
      <c r="D95">
        <v>6</v>
      </c>
      <c r="E95">
        <v>900</v>
      </c>
      <c r="F95">
        <v>900</v>
      </c>
      <c r="G95">
        <v>5</v>
      </c>
      <c r="H95">
        <v>1.57</v>
      </c>
      <c r="I95">
        <v>1.1499999999999999</v>
      </c>
      <c r="J95">
        <f t="shared" si="6"/>
        <v>-0.42000000000000015</v>
      </c>
      <c r="K95">
        <f t="shared" si="7"/>
        <v>-26.751592356687908</v>
      </c>
      <c r="L95" s="7">
        <f t="shared" si="4"/>
        <v>0.35720000000000018</v>
      </c>
      <c r="M95" s="4">
        <f t="shared" si="5"/>
        <v>22.751592356687908</v>
      </c>
      <c r="N95" s="4"/>
    </row>
    <row r="96" spans="1:14" x14ac:dyDescent="0.25">
      <c r="A96">
        <v>23032022</v>
      </c>
      <c r="B96" t="s">
        <v>82</v>
      </c>
      <c r="C96" t="s">
        <v>6</v>
      </c>
      <c r="D96">
        <v>4</v>
      </c>
      <c r="E96">
        <v>900</v>
      </c>
      <c r="F96">
        <v>900</v>
      </c>
      <c r="G96">
        <v>4.7</v>
      </c>
      <c r="H96">
        <v>1.62</v>
      </c>
      <c r="I96">
        <v>1.18</v>
      </c>
      <c r="J96">
        <f t="shared" si="6"/>
        <v>-0.44000000000000017</v>
      </c>
      <c r="K96">
        <f t="shared" si="7"/>
        <v>-27.160493827160504</v>
      </c>
      <c r="L96" s="7">
        <f t="shared" si="4"/>
        <v>0.3752000000000002</v>
      </c>
      <c r="M96" s="4">
        <f t="shared" si="5"/>
        <v>23.160493827160504</v>
      </c>
      <c r="N96" s="4"/>
    </row>
    <row r="97" spans="1:14" x14ac:dyDescent="0.25">
      <c r="A97">
        <v>23032022</v>
      </c>
      <c r="B97" t="s">
        <v>82</v>
      </c>
      <c r="C97" t="s">
        <v>6</v>
      </c>
      <c r="D97">
        <v>4</v>
      </c>
      <c r="E97">
        <v>300</v>
      </c>
      <c r="F97">
        <v>300</v>
      </c>
      <c r="G97">
        <v>4.7</v>
      </c>
      <c r="H97">
        <v>1.55</v>
      </c>
      <c r="I97">
        <v>1.1100000000000001</v>
      </c>
      <c r="J97">
        <f t="shared" si="6"/>
        <v>-0.43999999999999995</v>
      </c>
      <c r="K97">
        <f t="shared" si="7"/>
        <v>-28.387096774193544</v>
      </c>
      <c r="L97" s="7">
        <f t="shared" si="4"/>
        <v>0.37799999999999989</v>
      </c>
      <c r="M97" s="4">
        <f t="shared" si="5"/>
        <v>24.387096774193541</v>
      </c>
      <c r="N97" s="4"/>
    </row>
    <row r="98" spans="1:14" x14ac:dyDescent="0.25">
      <c r="A98">
        <v>23032022</v>
      </c>
      <c r="B98" t="s">
        <v>82</v>
      </c>
      <c r="C98" t="s">
        <v>6</v>
      </c>
      <c r="D98">
        <v>10</v>
      </c>
      <c r="E98">
        <v>100</v>
      </c>
      <c r="F98">
        <v>100</v>
      </c>
      <c r="G98">
        <v>4.5</v>
      </c>
      <c r="H98">
        <v>1.38</v>
      </c>
      <c r="I98">
        <v>0.94</v>
      </c>
      <c r="J98">
        <f t="shared" si="6"/>
        <v>-0.43999999999999995</v>
      </c>
      <c r="K98">
        <f t="shared" si="7"/>
        <v>-31.884057971014489</v>
      </c>
      <c r="L98" s="7">
        <f t="shared" si="4"/>
        <v>0.38479999999999981</v>
      </c>
      <c r="M98" s="4">
        <f t="shared" si="5"/>
        <v>27.884057971014482</v>
      </c>
      <c r="N98" s="4"/>
    </row>
    <row r="99" spans="1:14" x14ac:dyDescent="0.25">
      <c r="A99">
        <v>23032022</v>
      </c>
      <c r="B99" t="s">
        <v>82</v>
      </c>
      <c r="C99" t="s">
        <v>6</v>
      </c>
      <c r="D99">
        <v>6</v>
      </c>
      <c r="E99">
        <v>100</v>
      </c>
      <c r="F99">
        <v>100</v>
      </c>
      <c r="G99">
        <v>5</v>
      </c>
      <c r="H99">
        <v>1.58</v>
      </c>
      <c r="I99">
        <v>1.0900000000000001</v>
      </c>
      <c r="J99">
        <f t="shared" si="6"/>
        <v>-0.49</v>
      </c>
      <c r="K99">
        <f t="shared" si="7"/>
        <v>-31.0126582278481</v>
      </c>
      <c r="L99" s="7">
        <f t="shared" si="4"/>
        <v>0.42679999999999985</v>
      </c>
      <c r="M99" s="4">
        <f t="shared" si="5"/>
        <v>27.012658227848092</v>
      </c>
      <c r="N99" s="4"/>
    </row>
    <row r="100" spans="1:14" x14ac:dyDescent="0.25">
      <c r="A100">
        <v>23032022</v>
      </c>
      <c r="B100" t="s">
        <v>82</v>
      </c>
      <c r="C100" t="s">
        <v>6</v>
      </c>
      <c r="D100">
        <v>4</v>
      </c>
      <c r="E100">
        <v>100</v>
      </c>
      <c r="F100">
        <v>100</v>
      </c>
      <c r="G100">
        <v>4.7</v>
      </c>
      <c r="H100">
        <v>1.55</v>
      </c>
      <c r="I100">
        <v>1.03</v>
      </c>
      <c r="J100">
        <f t="shared" si="6"/>
        <v>-0.52</v>
      </c>
      <c r="K100">
        <f t="shared" si="7"/>
        <v>-33.548387096774199</v>
      </c>
      <c r="L100" s="7">
        <f t="shared" si="4"/>
        <v>0.45799999999999996</v>
      </c>
      <c r="M100" s="4">
        <f t="shared" si="5"/>
        <v>29.548387096774192</v>
      </c>
      <c r="N100" s="4"/>
    </row>
    <row r="101" spans="1:14" x14ac:dyDescent="0.25">
      <c r="A101">
        <v>23032022</v>
      </c>
      <c r="B101" t="s">
        <v>82</v>
      </c>
      <c r="C101" t="s">
        <v>6</v>
      </c>
      <c r="D101">
        <v>7</v>
      </c>
      <c r="E101">
        <v>300</v>
      </c>
      <c r="F101">
        <v>300</v>
      </c>
      <c r="G101">
        <v>4.9000000000000004</v>
      </c>
      <c r="H101">
        <v>1.37</v>
      </c>
      <c r="I101">
        <v>0.85</v>
      </c>
      <c r="J101">
        <f t="shared" si="6"/>
        <v>-0.52000000000000013</v>
      </c>
      <c r="K101">
        <f t="shared" si="7"/>
        <v>-37.956204379562053</v>
      </c>
      <c r="L101" s="7">
        <f t="shared" si="4"/>
        <v>0.46520000000000017</v>
      </c>
      <c r="M101" s="4">
        <f t="shared" si="5"/>
        <v>33.956204379562053</v>
      </c>
      <c r="N101" s="4"/>
    </row>
    <row r="102" spans="1:14" x14ac:dyDescent="0.25">
      <c r="A102">
        <v>23032022</v>
      </c>
      <c r="B102" t="s">
        <v>82</v>
      </c>
      <c r="C102" t="s">
        <v>6</v>
      </c>
      <c r="D102" t="s">
        <v>7</v>
      </c>
      <c r="E102" t="s">
        <v>88</v>
      </c>
      <c r="F102" t="s">
        <v>89</v>
      </c>
      <c r="G102" t="s">
        <v>90</v>
      </c>
      <c r="H102">
        <v>1.59</v>
      </c>
      <c r="I102">
        <v>1.48</v>
      </c>
      <c r="J102">
        <f t="shared" si="6"/>
        <v>-0.1100000000000001</v>
      </c>
      <c r="K102">
        <f t="shared" si="7"/>
        <v>-6.9182389937106974</v>
      </c>
      <c r="L102" s="6"/>
      <c r="M102" s="6"/>
      <c r="N102" s="4"/>
    </row>
    <row r="103" spans="1:14" x14ac:dyDescent="0.25">
      <c r="A103">
        <v>23032022</v>
      </c>
      <c r="B103" t="s">
        <v>82</v>
      </c>
      <c r="C103" t="s">
        <v>6</v>
      </c>
      <c r="D103" t="s">
        <v>7</v>
      </c>
      <c r="E103" t="s">
        <v>91</v>
      </c>
      <c r="F103" t="s">
        <v>89</v>
      </c>
      <c r="G103" t="s">
        <v>90</v>
      </c>
      <c r="H103">
        <v>1.61</v>
      </c>
      <c r="I103">
        <v>1.51</v>
      </c>
      <c r="J103">
        <f t="shared" si="6"/>
        <v>-0.10000000000000009</v>
      </c>
      <c r="K103">
        <f t="shared" si="7"/>
        <v>-6.211180124223608</v>
      </c>
      <c r="L103" s="6"/>
      <c r="M103" s="6"/>
      <c r="N103" s="4"/>
    </row>
    <row r="104" spans="1:14" x14ac:dyDescent="0.25">
      <c r="A104">
        <v>23032022</v>
      </c>
      <c r="B104" t="s">
        <v>82</v>
      </c>
      <c r="C104" t="s">
        <v>6</v>
      </c>
      <c r="D104" t="s">
        <v>7</v>
      </c>
      <c r="E104" t="s">
        <v>92</v>
      </c>
      <c r="F104" t="s">
        <v>89</v>
      </c>
      <c r="G104" t="s">
        <v>90</v>
      </c>
      <c r="H104">
        <v>1.53</v>
      </c>
      <c r="I104">
        <v>1.48</v>
      </c>
      <c r="J104">
        <f t="shared" si="6"/>
        <v>-5.0000000000000044E-2</v>
      </c>
      <c r="K104">
        <f t="shared" si="7"/>
        <v>-3.2679738562091534</v>
      </c>
      <c r="L104" s="6"/>
      <c r="M104" s="6"/>
      <c r="N104" s="4"/>
    </row>
    <row r="105" spans="1:14" x14ac:dyDescent="0.25">
      <c r="A105">
        <v>23032022</v>
      </c>
      <c r="B105" t="s">
        <v>82</v>
      </c>
      <c r="C105" t="s">
        <v>6</v>
      </c>
      <c r="D105" t="s">
        <v>7</v>
      </c>
      <c r="E105" t="s">
        <v>93</v>
      </c>
      <c r="F105" t="s">
        <v>89</v>
      </c>
      <c r="G105" t="s">
        <v>90</v>
      </c>
      <c r="H105">
        <v>1.67</v>
      </c>
      <c r="I105">
        <v>1.62</v>
      </c>
      <c r="J105">
        <f t="shared" si="6"/>
        <v>-4.9999999999999822E-2</v>
      </c>
      <c r="K105">
        <f t="shared" si="7"/>
        <v>-2.9940119760478936</v>
      </c>
      <c r="L105" s="6"/>
      <c r="M105" s="6"/>
      <c r="N105" s="4"/>
    </row>
    <row r="106" spans="1:14" x14ac:dyDescent="0.25">
      <c r="A106">
        <v>23032022</v>
      </c>
      <c r="B106" t="s">
        <v>82</v>
      </c>
      <c r="C106" t="s">
        <v>6</v>
      </c>
      <c r="D106" t="s">
        <v>7</v>
      </c>
      <c r="E106" t="s">
        <v>94</v>
      </c>
      <c r="F106" t="s">
        <v>89</v>
      </c>
      <c r="G106" t="s">
        <v>90</v>
      </c>
      <c r="H106">
        <v>1.4</v>
      </c>
      <c r="I106">
        <v>1.44</v>
      </c>
      <c r="J106">
        <f t="shared" si="6"/>
        <v>4.0000000000000036E-2</v>
      </c>
      <c r="K106">
        <f t="shared" si="7"/>
        <v>2.8571428571428599</v>
      </c>
      <c r="L106" s="6"/>
      <c r="M106" s="6"/>
      <c r="N106" s="4"/>
    </row>
    <row r="107" spans="1:14" x14ac:dyDescent="0.25">
      <c r="A107">
        <v>23032022</v>
      </c>
      <c r="B107" t="s">
        <v>82</v>
      </c>
      <c r="C107" t="s">
        <v>6</v>
      </c>
      <c r="D107" t="s">
        <v>7</v>
      </c>
      <c r="E107" t="s">
        <v>95</v>
      </c>
      <c r="F107" t="s">
        <v>89</v>
      </c>
      <c r="G107" t="s">
        <v>90</v>
      </c>
      <c r="H107">
        <v>1.48</v>
      </c>
      <c r="I107">
        <v>1.42</v>
      </c>
      <c r="J107">
        <f t="shared" si="6"/>
        <v>-6.0000000000000053E-2</v>
      </c>
      <c r="K107">
        <f t="shared" si="7"/>
        <v>-4.0540540540540579</v>
      </c>
      <c r="L107" s="6"/>
      <c r="M107" s="6"/>
      <c r="N107" s="4"/>
    </row>
    <row r="108" spans="1:14" x14ac:dyDescent="0.25">
      <c r="A108">
        <v>23032022</v>
      </c>
      <c r="B108" t="s">
        <v>82</v>
      </c>
      <c r="C108" t="s">
        <v>6</v>
      </c>
      <c r="D108" t="s">
        <v>7</v>
      </c>
      <c r="E108" t="s">
        <v>96</v>
      </c>
      <c r="F108" t="s">
        <v>89</v>
      </c>
      <c r="G108" t="s">
        <v>90</v>
      </c>
      <c r="H108">
        <v>1.4</v>
      </c>
      <c r="I108">
        <v>1.41</v>
      </c>
      <c r="J108">
        <f t="shared" si="6"/>
        <v>1.0000000000000009E-2</v>
      </c>
      <c r="K108">
        <f t="shared" si="7"/>
        <v>0.71428571428571497</v>
      </c>
      <c r="L108" s="6"/>
      <c r="M108" s="6"/>
      <c r="N108" s="4"/>
    </row>
    <row r="109" spans="1:14" x14ac:dyDescent="0.25">
      <c r="A109">
        <v>23032022</v>
      </c>
      <c r="B109" t="s">
        <v>82</v>
      </c>
      <c r="C109" t="s">
        <v>6</v>
      </c>
      <c r="D109" t="s">
        <v>7</v>
      </c>
      <c r="E109" t="s">
        <v>97</v>
      </c>
      <c r="F109" t="s">
        <v>89</v>
      </c>
      <c r="G109" t="s">
        <v>90</v>
      </c>
      <c r="H109">
        <v>1.46</v>
      </c>
      <c r="I109">
        <v>1.46</v>
      </c>
      <c r="J109">
        <f t="shared" si="6"/>
        <v>0</v>
      </c>
      <c r="K109">
        <f t="shared" si="7"/>
        <v>0</v>
      </c>
      <c r="L109" s="6"/>
      <c r="M109" s="6"/>
      <c r="N109" s="4"/>
    </row>
    <row r="110" spans="1:14" x14ac:dyDescent="0.25">
      <c r="A110">
        <v>23032022</v>
      </c>
      <c r="B110" t="s">
        <v>82</v>
      </c>
      <c r="C110" t="s">
        <v>6</v>
      </c>
      <c r="D110" t="s">
        <v>7</v>
      </c>
      <c r="E110" t="s">
        <v>98</v>
      </c>
      <c r="F110" t="s">
        <v>89</v>
      </c>
      <c r="G110" t="s">
        <v>90</v>
      </c>
      <c r="H110">
        <v>1.67</v>
      </c>
      <c r="I110">
        <v>1.57</v>
      </c>
      <c r="J110">
        <f t="shared" si="6"/>
        <v>-9.9999999999999867E-2</v>
      </c>
      <c r="K110">
        <f t="shared" si="7"/>
        <v>-5.9880239520958005</v>
      </c>
      <c r="L110" s="6"/>
      <c r="M110" s="6"/>
      <c r="N110" s="4"/>
    </row>
    <row r="111" spans="1:14" x14ac:dyDescent="0.25">
      <c r="A111">
        <v>23032022</v>
      </c>
      <c r="B111" t="s">
        <v>82</v>
      </c>
      <c r="C111" t="s">
        <v>6</v>
      </c>
      <c r="D111" t="s">
        <v>7</v>
      </c>
      <c r="E111" t="s">
        <v>99</v>
      </c>
      <c r="F111" t="s">
        <v>89</v>
      </c>
      <c r="G111" t="s">
        <v>90</v>
      </c>
      <c r="H111">
        <v>1.61</v>
      </c>
      <c r="I111">
        <v>1.68</v>
      </c>
      <c r="J111">
        <f t="shared" si="6"/>
        <v>6.999999999999984E-2</v>
      </c>
      <c r="K111">
        <f t="shared" si="7"/>
        <v>4.3478260869565108</v>
      </c>
      <c r="L111" s="6"/>
      <c r="M111" s="6"/>
      <c r="N111" s="4"/>
    </row>
    <row r="112" spans="1:14" x14ac:dyDescent="0.25">
      <c r="A112">
        <v>23032022</v>
      </c>
      <c r="B112" t="s">
        <v>82</v>
      </c>
      <c r="C112" t="s">
        <v>6</v>
      </c>
      <c r="D112" t="s">
        <v>7</v>
      </c>
      <c r="E112" t="s">
        <v>100</v>
      </c>
      <c r="F112" t="s">
        <v>89</v>
      </c>
      <c r="G112" t="s">
        <v>90</v>
      </c>
      <c r="H112">
        <v>1.62</v>
      </c>
      <c r="I112">
        <v>1.44</v>
      </c>
      <c r="J112">
        <f t="shared" si="6"/>
        <v>-0.18000000000000016</v>
      </c>
      <c r="K112">
        <f t="shared" si="7"/>
        <v>-11.11111111111112</v>
      </c>
      <c r="L112" s="6"/>
      <c r="M112" s="6"/>
      <c r="N112" s="4"/>
    </row>
    <row r="113" spans="1:16" x14ac:dyDescent="0.25">
      <c r="A113">
        <v>23032022</v>
      </c>
      <c r="B113" t="s">
        <v>82</v>
      </c>
      <c r="C113" t="s">
        <v>6</v>
      </c>
      <c r="D113" t="s">
        <v>7</v>
      </c>
      <c r="E113" t="s">
        <v>101</v>
      </c>
      <c r="F113" t="s">
        <v>89</v>
      </c>
      <c r="G113" t="s">
        <v>90</v>
      </c>
      <c r="H113">
        <v>1.51</v>
      </c>
      <c r="I113">
        <v>1.37</v>
      </c>
      <c r="J113">
        <f t="shared" si="6"/>
        <v>-0.1399999999999999</v>
      </c>
      <c r="K113">
        <f t="shared" si="7"/>
        <v>-9.2715231788079411</v>
      </c>
      <c r="L113" s="6"/>
      <c r="M113" s="6"/>
      <c r="N113" s="4"/>
    </row>
    <row r="114" spans="1:16" x14ac:dyDescent="0.25">
      <c r="A114">
        <v>23032022</v>
      </c>
      <c r="B114" t="s">
        <v>82</v>
      </c>
      <c r="C114" t="s">
        <v>6</v>
      </c>
      <c r="D114" t="s">
        <v>7</v>
      </c>
      <c r="E114" t="s">
        <v>102</v>
      </c>
      <c r="F114" t="s">
        <v>89</v>
      </c>
      <c r="G114" t="s">
        <v>90</v>
      </c>
      <c r="H114">
        <v>1.18</v>
      </c>
      <c r="I114">
        <v>1.1499999999999999</v>
      </c>
      <c r="J114">
        <f t="shared" si="6"/>
        <v>-3.0000000000000027E-2</v>
      </c>
      <c r="K114">
        <f t="shared" si="7"/>
        <v>-2.5423728813559343</v>
      </c>
      <c r="L114" s="6"/>
      <c r="M114" s="6"/>
      <c r="N114" s="4"/>
    </row>
    <row r="115" spans="1:16" x14ac:dyDescent="0.25">
      <c r="A115">
        <v>23032022</v>
      </c>
      <c r="B115" t="s">
        <v>82</v>
      </c>
      <c r="C115" t="s">
        <v>6</v>
      </c>
      <c r="D115" t="s">
        <v>7</v>
      </c>
      <c r="E115" t="s">
        <v>103</v>
      </c>
      <c r="F115" t="s">
        <v>89</v>
      </c>
      <c r="G115" t="s">
        <v>90</v>
      </c>
      <c r="H115">
        <v>1.1399999999999999</v>
      </c>
      <c r="I115">
        <v>1.06</v>
      </c>
      <c r="J115">
        <f t="shared" si="6"/>
        <v>-7.9999999999999849E-2</v>
      </c>
      <c r="K115">
        <f t="shared" si="7"/>
        <v>-7.01754385964911</v>
      </c>
      <c r="L115" s="6"/>
      <c r="M115" s="6"/>
      <c r="N115" s="4"/>
    </row>
    <row r="116" spans="1:16" x14ac:dyDescent="0.25">
      <c r="A116">
        <v>23032022</v>
      </c>
      <c r="B116" t="s">
        <v>82</v>
      </c>
      <c r="C116" t="s">
        <v>6</v>
      </c>
      <c r="D116" t="s">
        <v>7</v>
      </c>
      <c r="E116" t="s">
        <v>104</v>
      </c>
      <c r="F116" t="s">
        <v>89</v>
      </c>
      <c r="G116" t="s">
        <v>90</v>
      </c>
      <c r="H116">
        <v>1.23</v>
      </c>
      <c r="I116">
        <v>0.99</v>
      </c>
      <c r="J116">
        <f t="shared" si="6"/>
        <v>-0.24</v>
      </c>
      <c r="K116">
        <f t="shared" si="7"/>
        <v>-19.512195121951219</v>
      </c>
      <c r="L116" s="6"/>
      <c r="M116" s="6"/>
      <c r="N116" s="4"/>
    </row>
    <row r="117" spans="1:16" x14ac:dyDescent="0.25">
      <c r="A117">
        <v>23032022</v>
      </c>
      <c r="B117" t="s">
        <v>82</v>
      </c>
      <c r="C117" t="s">
        <v>6</v>
      </c>
      <c r="D117" t="s">
        <v>7</v>
      </c>
      <c r="E117" t="s">
        <v>105</v>
      </c>
      <c r="F117" t="s">
        <v>89</v>
      </c>
      <c r="G117" t="s">
        <v>90</v>
      </c>
      <c r="H117">
        <v>1.21</v>
      </c>
      <c r="I117">
        <v>1.1599999999999999</v>
      </c>
      <c r="J117">
        <f t="shared" si="6"/>
        <v>-5.0000000000000044E-2</v>
      </c>
      <c r="K117">
        <f t="shared" si="7"/>
        <v>-4.1322314049586817</v>
      </c>
      <c r="L117" s="6"/>
      <c r="M117" s="6"/>
      <c r="N117" s="4"/>
    </row>
    <row r="118" spans="1:16" x14ac:dyDescent="0.25">
      <c r="A118">
        <v>23032022</v>
      </c>
      <c r="B118" t="s">
        <v>82</v>
      </c>
      <c r="C118" t="s">
        <v>6</v>
      </c>
      <c r="D118" t="s">
        <v>7</v>
      </c>
      <c r="E118" t="s">
        <v>106</v>
      </c>
      <c r="F118" t="s">
        <v>89</v>
      </c>
      <c r="G118" t="s">
        <v>90</v>
      </c>
      <c r="H118">
        <v>1.29</v>
      </c>
      <c r="I118">
        <v>1.3</v>
      </c>
      <c r="J118">
        <f t="shared" si="6"/>
        <v>1.0000000000000009E-2</v>
      </c>
      <c r="K118">
        <f t="shared" si="7"/>
        <v>0.77519379844961311</v>
      </c>
      <c r="L118" s="6"/>
      <c r="M118" s="6"/>
      <c r="N118" s="4"/>
    </row>
    <row r="119" spans="1:16" x14ac:dyDescent="0.25">
      <c r="A119">
        <v>23032022</v>
      </c>
      <c r="B119" t="s">
        <v>82</v>
      </c>
      <c r="C119" t="s">
        <v>6</v>
      </c>
      <c r="D119" t="s">
        <v>7</v>
      </c>
      <c r="E119" t="s">
        <v>107</v>
      </c>
      <c r="F119" t="s">
        <v>89</v>
      </c>
      <c r="G119" t="s">
        <v>90</v>
      </c>
      <c r="H119">
        <v>1.27</v>
      </c>
      <c r="I119">
        <v>1.17</v>
      </c>
      <c r="J119">
        <f t="shared" si="6"/>
        <v>-0.10000000000000009</v>
      </c>
      <c r="K119">
        <f t="shared" si="7"/>
        <v>-7.8740157480315025</v>
      </c>
      <c r="L119" s="6"/>
      <c r="M119" s="6"/>
      <c r="N119" s="4"/>
    </row>
    <row r="120" spans="1:16" x14ac:dyDescent="0.25">
      <c r="A120">
        <v>23032022</v>
      </c>
      <c r="B120" t="s">
        <v>82</v>
      </c>
      <c r="C120" t="s">
        <v>6</v>
      </c>
      <c r="D120" t="s">
        <v>7</v>
      </c>
      <c r="E120" t="s">
        <v>108</v>
      </c>
      <c r="F120" t="s">
        <v>89</v>
      </c>
      <c r="G120" t="s">
        <v>90</v>
      </c>
      <c r="H120">
        <v>1.3</v>
      </c>
      <c r="I120">
        <v>1.31</v>
      </c>
      <c r="J120">
        <f t="shared" si="6"/>
        <v>1.0000000000000009E-2</v>
      </c>
      <c r="K120">
        <f t="shared" si="7"/>
        <v>0.76923076923076983</v>
      </c>
      <c r="L120" s="6"/>
      <c r="M120" s="6"/>
      <c r="N120" s="4"/>
    </row>
    <row r="121" spans="1:16" x14ac:dyDescent="0.25">
      <c r="A121">
        <v>23032022</v>
      </c>
      <c r="B121" t="s">
        <v>82</v>
      </c>
      <c r="C121" t="s">
        <v>6</v>
      </c>
      <c r="D121" t="s">
        <v>7</v>
      </c>
      <c r="E121" t="s">
        <v>109</v>
      </c>
      <c r="F121" t="s">
        <v>89</v>
      </c>
      <c r="G121" t="s">
        <v>90</v>
      </c>
      <c r="H121">
        <v>1.33</v>
      </c>
      <c r="I121">
        <v>1.2</v>
      </c>
      <c r="J121">
        <f t="shared" si="6"/>
        <v>-0.13000000000000012</v>
      </c>
      <c r="K121">
        <f t="shared" si="7"/>
        <v>-9.7744360902255725</v>
      </c>
      <c r="L121" s="6"/>
      <c r="M121" s="6"/>
      <c r="N121" s="4"/>
    </row>
    <row r="122" spans="1:16" x14ac:dyDescent="0.25">
      <c r="A122">
        <v>9042022</v>
      </c>
      <c r="B122" t="s">
        <v>82</v>
      </c>
      <c r="C122" t="s">
        <v>10</v>
      </c>
      <c r="D122">
        <v>9</v>
      </c>
      <c r="E122">
        <v>900</v>
      </c>
      <c r="F122">
        <v>900</v>
      </c>
      <c r="G122">
        <v>4.7</v>
      </c>
      <c r="H122">
        <v>1.28</v>
      </c>
      <c r="I122">
        <v>1.2</v>
      </c>
      <c r="J122">
        <f t="shared" si="6"/>
        <v>-8.0000000000000071E-2</v>
      </c>
      <c r="K122">
        <f t="shared" si="7"/>
        <v>-6.2500000000000053</v>
      </c>
      <c r="L122" s="7">
        <f t="shared" ref="L122:L161" si="8">(H122*0.82)-I122</f>
        <v>-0.15040000000000009</v>
      </c>
      <c r="M122" s="4">
        <f t="shared" ref="M122:M161" si="9">(L122/H122)*100</f>
        <v>-11.750000000000007</v>
      </c>
      <c r="N122" s="6"/>
      <c r="P122" s="5"/>
    </row>
    <row r="123" spans="1:16" x14ac:dyDescent="0.25">
      <c r="A123">
        <v>9042022</v>
      </c>
      <c r="B123" t="s">
        <v>82</v>
      </c>
      <c r="C123" t="s">
        <v>10</v>
      </c>
      <c r="D123">
        <v>1</v>
      </c>
      <c r="E123" t="s">
        <v>83</v>
      </c>
      <c r="F123" t="s">
        <v>83</v>
      </c>
      <c r="G123">
        <v>5.0999999999999996</v>
      </c>
      <c r="H123">
        <v>1.1599999999999999</v>
      </c>
      <c r="I123">
        <v>1.08</v>
      </c>
      <c r="J123">
        <f t="shared" si="6"/>
        <v>-7.9999999999999849E-2</v>
      </c>
      <c r="K123">
        <f t="shared" si="7"/>
        <v>-6.8965517241379182</v>
      </c>
      <c r="L123" s="7">
        <f t="shared" si="8"/>
        <v>-0.12880000000000025</v>
      </c>
      <c r="M123" s="4">
        <f t="shared" si="9"/>
        <v>-11.103448275862091</v>
      </c>
      <c r="N123" s="6"/>
      <c r="P123" s="5"/>
    </row>
    <row r="124" spans="1:16" x14ac:dyDescent="0.25">
      <c r="A124">
        <v>9042022</v>
      </c>
      <c r="B124" t="s">
        <v>82</v>
      </c>
      <c r="C124" t="s">
        <v>10</v>
      </c>
      <c r="D124">
        <v>10</v>
      </c>
      <c r="E124" t="s">
        <v>83</v>
      </c>
      <c r="F124" t="s">
        <v>83</v>
      </c>
      <c r="G124">
        <v>3.5</v>
      </c>
      <c r="H124">
        <v>1.21</v>
      </c>
      <c r="I124">
        <v>1.1200000000000001</v>
      </c>
      <c r="J124">
        <f t="shared" si="6"/>
        <v>-8.9999999999999858E-2</v>
      </c>
      <c r="K124">
        <f t="shared" si="7"/>
        <v>-7.4380165289256093</v>
      </c>
      <c r="L124" s="7">
        <f t="shared" si="8"/>
        <v>-0.12780000000000025</v>
      </c>
      <c r="M124" s="4">
        <f t="shared" si="9"/>
        <v>-10.561983471074402</v>
      </c>
      <c r="N124" s="6"/>
      <c r="P124" s="7"/>
    </row>
    <row r="125" spans="1:16" x14ac:dyDescent="0.25">
      <c r="A125">
        <v>9042022</v>
      </c>
      <c r="B125" t="s">
        <v>82</v>
      </c>
      <c r="C125" t="s">
        <v>10</v>
      </c>
      <c r="D125">
        <v>9</v>
      </c>
      <c r="E125">
        <v>100</v>
      </c>
      <c r="F125">
        <v>100</v>
      </c>
      <c r="G125">
        <v>4.7</v>
      </c>
      <c r="H125">
        <v>1.32</v>
      </c>
      <c r="I125">
        <v>1.21</v>
      </c>
      <c r="J125">
        <f t="shared" si="6"/>
        <v>-0.1100000000000001</v>
      </c>
      <c r="K125">
        <f t="shared" si="7"/>
        <v>-8.3333333333333393</v>
      </c>
      <c r="L125" s="7">
        <f t="shared" si="8"/>
        <v>-0.12759999999999994</v>
      </c>
      <c r="M125" s="4">
        <f t="shared" si="9"/>
        <v>-9.6666666666666607</v>
      </c>
      <c r="N125" s="6"/>
    </row>
    <row r="126" spans="1:16" x14ac:dyDescent="0.25">
      <c r="A126">
        <v>9042022</v>
      </c>
      <c r="B126" t="s">
        <v>82</v>
      </c>
      <c r="C126" t="s">
        <v>10</v>
      </c>
      <c r="D126">
        <v>4</v>
      </c>
      <c r="E126" t="s">
        <v>83</v>
      </c>
      <c r="F126" t="s">
        <v>83</v>
      </c>
      <c r="G126">
        <v>5.2</v>
      </c>
      <c r="H126">
        <v>1.1499999999999999</v>
      </c>
      <c r="I126">
        <v>1.07</v>
      </c>
      <c r="J126">
        <f t="shared" si="6"/>
        <v>-7.9999999999999849E-2</v>
      </c>
      <c r="K126">
        <f t="shared" si="7"/>
        <v>-6.9565217391304222</v>
      </c>
      <c r="L126" s="7">
        <f t="shared" si="8"/>
        <v>-0.12700000000000022</v>
      </c>
      <c r="M126" s="4">
        <f t="shared" si="9"/>
        <v>-11.043478260869586</v>
      </c>
      <c r="N126" s="6"/>
    </row>
    <row r="127" spans="1:16" x14ac:dyDescent="0.25">
      <c r="A127">
        <v>9042022</v>
      </c>
      <c r="B127" t="s">
        <v>82</v>
      </c>
      <c r="C127" t="s">
        <v>10</v>
      </c>
      <c r="D127">
        <v>4</v>
      </c>
      <c r="E127">
        <v>900</v>
      </c>
      <c r="F127">
        <v>900</v>
      </c>
      <c r="G127">
        <v>5.2</v>
      </c>
      <c r="H127">
        <v>1.1399999999999999</v>
      </c>
      <c r="I127">
        <v>1.06</v>
      </c>
      <c r="J127">
        <f t="shared" si="6"/>
        <v>-7.9999999999999849E-2</v>
      </c>
      <c r="K127">
        <f t="shared" si="7"/>
        <v>-7.01754385964911</v>
      </c>
      <c r="L127" s="7">
        <f t="shared" si="8"/>
        <v>-0.1252000000000002</v>
      </c>
      <c r="M127" s="4">
        <f t="shared" si="9"/>
        <v>-10.982456140350896</v>
      </c>
      <c r="N127" s="6"/>
    </row>
    <row r="128" spans="1:16" x14ac:dyDescent="0.25">
      <c r="A128">
        <v>9042022</v>
      </c>
      <c r="B128" t="s">
        <v>82</v>
      </c>
      <c r="C128" t="s">
        <v>10</v>
      </c>
      <c r="D128">
        <v>7</v>
      </c>
      <c r="E128" t="s">
        <v>83</v>
      </c>
      <c r="F128" t="s">
        <v>83</v>
      </c>
      <c r="G128">
        <v>4.7</v>
      </c>
      <c r="H128">
        <v>1.3</v>
      </c>
      <c r="I128">
        <v>1.19</v>
      </c>
      <c r="J128">
        <f t="shared" si="6"/>
        <v>-0.1100000000000001</v>
      </c>
      <c r="K128">
        <f t="shared" si="7"/>
        <v>-8.4615384615384688</v>
      </c>
      <c r="L128" s="7">
        <f t="shared" si="8"/>
        <v>-0.12399999999999989</v>
      </c>
      <c r="M128" s="4">
        <f t="shared" si="9"/>
        <v>-9.5384615384615294</v>
      </c>
      <c r="N128" s="6"/>
    </row>
    <row r="129" spans="1:14" x14ac:dyDescent="0.25">
      <c r="A129">
        <v>9042022</v>
      </c>
      <c r="B129" t="s">
        <v>82</v>
      </c>
      <c r="C129" t="s">
        <v>10</v>
      </c>
      <c r="D129">
        <v>10</v>
      </c>
      <c r="E129">
        <v>900</v>
      </c>
      <c r="F129">
        <v>900</v>
      </c>
      <c r="G129">
        <v>3.5</v>
      </c>
      <c r="H129">
        <v>1.24</v>
      </c>
      <c r="I129">
        <v>1.1299999999999999</v>
      </c>
      <c r="J129">
        <f t="shared" si="6"/>
        <v>-0.1100000000000001</v>
      </c>
      <c r="K129">
        <f t="shared" si="7"/>
        <v>-8.8709677419354911</v>
      </c>
      <c r="L129" s="7">
        <f t="shared" si="8"/>
        <v>-0.11319999999999997</v>
      </c>
      <c r="M129" s="4">
        <f t="shared" si="9"/>
        <v>-9.1290322580645142</v>
      </c>
      <c r="N129" s="6"/>
    </row>
    <row r="130" spans="1:14" x14ac:dyDescent="0.25">
      <c r="A130">
        <v>9042022</v>
      </c>
      <c r="B130" t="s">
        <v>82</v>
      </c>
      <c r="C130" t="s">
        <v>10</v>
      </c>
      <c r="D130">
        <v>4</v>
      </c>
      <c r="E130">
        <v>100</v>
      </c>
      <c r="F130">
        <v>100</v>
      </c>
      <c r="G130">
        <v>5.2</v>
      </c>
      <c r="H130">
        <v>1.1399999999999999</v>
      </c>
      <c r="I130">
        <v>1.03</v>
      </c>
      <c r="J130">
        <f t="shared" ref="J130:J181" si="10">I130-H130</f>
        <v>-0.10999999999999988</v>
      </c>
      <c r="K130">
        <f t="shared" ref="K130:K181" si="11">(J130/H130)*100</f>
        <v>-9.6491228070175339</v>
      </c>
      <c r="L130" s="7">
        <f t="shared" si="8"/>
        <v>-9.5200000000000173E-2</v>
      </c>
      <c r="M130" s="4">
        <f t="shared" si="9"/>
        <v>-8.3508771929824732</v>
      </c>
      <c r="N130" s="6"/>
    </row>
    <row r="131" spans="1:14" x14ac:dyDescent="0.25">
      <c r="A131">
        <v>9042022</v>
      </c>
      <c r="B131" t="s">
        <v>82</v>
      </c>
      <c r="C131" t="s">
        <v>10</v>
      </c>
      <c r="D131">
        <v>2</v>
      </c>
      <c r="E131" t="s">
        <v>83</v>
      </c>
      <c r="F131" t="s">
        <v>83</v>
      </c>
      <c r="G131">
        <v>4.7</v>
      </c>
      <c r="H131">
        <v>1.02</v>
      </c>
      <c r="I131">
        <v>0.93</v>
      </c>
      <c r="J131">
        <f t="shared" si="10"/>
        <v>-8.9999999999999969E-2</v>
      </c>
      <c r="K131">
        <f t="shared" si="11"/>
        <v>-8.823529411764703</v>
      </c>
      <c r="L131" s="7">
        <f t="shared" si="8"/>
        <v>-9.3600000000000128E-2</v>
      </c>
      <c r="M131" s="4">
        <f t="shared" si="9"/>
        <v>-9.1764705882353059</v>
      </c>
      <c r="N131" s="6"/>
    </row>
    <row r="132" spans="1:14" x14ac:dyDescent="0.25">
      <c r="A132">
        <v>9042022</v>
      </c>
      <c r="B132" t="s">
        <v>82</v>
      </c>
      <c r="C132" t="s">
        <v>10</v>
      </c>
      <c r="D132">
        <v>7</v>
      </c>
      <c r="E132">
        <v>100</v>
      </c>
      <c r="F132">
        <v>100</v>
      </c>
      <c r="G132">
        <v>4.7</v>
      </c>
      <c r="H132">
        <v>1.29</v>
      </c>
      <c r="I132">
        <v>1.1499999999999999</v>
      </c>
      <c r="J132">
        <f t="shared" si="10"/>
        <v>-0.14000000000000012</v>
      </c>
      <c r="K132">
        <f t="shared" si="11"/>
        <v>-10.852713178294584</v>
      </c>
      <c r="L132" s="7">
        <f t="shared" si="8"/>
        <v>-9.2199999999999838E-2</v>
      </c>
      <c r="M132" s="4">
        <f t="shared" si="9"/>
        <v>-7.1472868217054133</v>
      </c>
      <c r="N132" s="6"/>
    </row>
    <row r="133" spans="1:14" x14ac:dyDescent="0.25">
      <c r="A133">
        <v>9042022</v>
      </c>
      <c r="B133" t="s">
        <v>82</v>
      </c>
      <c r="C133" t="s">
        <v>10</v>
      </c>
      <c r="D133">
        <v>1</v>
      </c>
      <c r="E133">
        <v>100</v>
      </c>
      <c r="F133">
        <v>100</v>
      </c>
      <c r="G133">
        <v>5.0999999999999996</v>
      </c>
      <c r="H133">
        <v>1.23</v>
      </c>
      <c r="I133">
        <v>1.1000000000000001</v>
      </c>
      <c r="J133">
        <f t="shared" si="10"/>
        <v>-0.12999999999999989</v>
      </c>
      <c r="K133">
        <f t="shared" si="11"/>
        <v>-10.569105691056901</v>
      </c>
      <c r="L133" s="7">
        <f t="shared" si="8"/>
        <v>-9.1400000000000148E-2</v>
      </c>
      <c r="M133" s="4">
        <f t="shared" si="9"/>
        <v>-7.4308943089431017</v>
      </c>
      <c r="N133" s="6"/>
    </row>
    <row r="134" spans="1:14" x14ac:dyDescent="0.25">
      <c r="A134">
        <v>9042022</v>
      </c>
      <c r="B134" t="s">
        <v>82</v>
      </c>
      <c r="C134" t="s">
        <v>10</v>
      </c>
      <c r="D134">
        <v>9</v>
      </c>
      <c r="E134">
        <v>300</v>
      </c>
      <c r="F134">
        <v>300</v>
      </c>
      <c r="G134">
        <v>4.7</v>
      </c>
      <c r="H134">
        <v>1.32</v>
      </c>
      <c r="I134">
        <v>1.17</v>
      </c>
      <c r="J134">
        <f t="shared" si="10"/>
        <v>-0.15000000000000013</v>
      </c>
      <c r="K134">
        <f t="shared" si="11"/>
        <v>-11.363636363636372</v>
      </c>
      <c r="L134" s="7">
        <f t="shared" si="8"/>
        <v>-8.75999999999999E-2</v>
      </c>
      <c r="M134" s="4">
        <f t="shared" si="9"/>
        <v>-6.6363636363636296</v>
      </c>
      <c r="N134" s="6"/>
    </row>
    <row r="135" spans="1:14" x14ac:dyDescent="0.25">
      <c r="A135">
        <v>9042022</v>
      </c>
      <c r="B135" t="s">
        <v>82</v>
      </c>
      <c r="C135" t="s">
        <v>10</v>
      </c>
      <c r="D135">
        <v>6</v>
      </c>
      <c r="E135">
        <v>100</v>
      </c>
      <c r="F135">
        <v>100</v>
      </c>
      <c r="G135">
        <v>4.7</v>
      </c>
      <c r="H135">
        <v>1.1100000000000001</v>
      </c>
      <c r="I135">
        <v>0.99</v>
      </c>
      <c r="J135">
        <f t="shared" si="10"/>
        <v>-0.12000000000000011</v>
      </c>
      <c r="K135">
        <f t="shared" si="11"/>
        <v>-10.810810810810819</v>
      </c>
      <c r="L135" s="7">
        <f t="shared" si="8"/>
        <v>-7.9799999999999982E-2</v>
      </c>
      <c r="M135" s="4">
        <f t="shared" si="9"/>
        <v>-7.1891891891891868</v>
      </c>
      <c r="N135" s="6"/>
    </row>
    <row r="136" spans="1:14" x14ac:dyDescent="0.25">
      <c r="A136">
        <v>9042022</v>
      </c>
      <c r="B136" t="s">
        <v>82</v>
      </c>
      <c r="C136" t="s">
        <v>10</v>
      </c>
      <c r="D136">
        <v>10</v>
      </c>
      <c r="E136">
        <v>300</v>
      </c>
      <c r="F136">
        <v>300</v>
      </c>
      <c r="G136">
        <v>3.5</v>
      </c>
      <c r="H136">
        <v>1.21</v>
      </c>
      <c r="I136">
        <v>1.07</v>
      </c>
      <c r="J136">
        <f t="shared" si="10"/>
        <v>-0.1399999999999999</v>
      </c>
      <c r="K136">
        <f t="shared" si="11"/>
        <v>-11.570247933884289</v>
      </c>
      <c r="L136" s="7">
        <f t="shared" si="8"/>
        <v>-7.7800000000000202E-2</v>
      </c>
      <c r="M136" s="4">
        <f t="shared" si="9"/>
        <v>-6.4297520661157197</v>
      </c>
      <c r="N136" s="6"/>
    </row>
    <row r="137" spans="1:14" x14ac:dyDescent="0.25">
      <c r="A137">
        <v>9042022</v>
      </c>
      <c r="B137" t="s">
        <v>82</v>
      </c>
      <c r="C137" t="s">
        <v>10</v>
      </c>
      <c r="D137">
        <v>6</v>
      </c>
      <c r="E137">
        <v>300</v>
      </c>
      <c r="F137">
        <v>300</v>
      </c>
      <c r="G137">
        <v>4.7</v>
      </c>
      <c r="H137">
        <v>1.02</v>
      </c>
      <c r="I137">
        <v>0.9</v>
      </c>
      <c r="J137">
        <f t="shared" si="10"/>
        <v>-0.12</v>
      </c>
      <c r="K137">
        <f t="shared" si="11"/>
        <v>-11.76470588235294</v>
      </c>
      <c r="L137" s="7">
        <f t="shared" si="8"/>
        <v>-6.3600000000000101E-2</v>
      </c>
      <c r="M137" s="4">
        <f t="shared" si="9"/>
        <v>-6.2352941176470686</v>
      </c>
      <c r="N137" s="6"/>
    </row>
    <row r="138" spans="1:14" x14ac:dyDescent="0.25">
      <c r="A138">
        <v>9042022</v>
      </c>
      <c r="B138" t="s">
        <v>82</v>
      </c>
      <c r="C138" t="s">
        <v>10</v>
      </c>
      <c r="D138">
        <v>1</v>
      </c>
      <c r="E138">
        <v>300</v>
      </c>
      <c r="F138">
        <v>300</v>
      </c>
      <c r="G138">
        <v>5.0999999999999996</v>
      </c>
      <c r="H138">
        <v>1.28</v>
      </c>
      <c r="I138">
        <v>1.1100000000000001</v>
      </c>
      <c r="J138">
        <f t="shared" si="10"/>
        <v>-0.16999999999999993</v>
      </c>
      <c r="K138">
        <f t="shared" si="11"/>
        <v>-13.281249999999995</v>
      </c>
      <c r="L138" s="7">
        <f t="shared" si="8"/>
        <v>-6.0400000000000231E-2</v>
      </c>
      <c r="M138" s="4">
        <f t="shared" si="9"/>
        <v>-4.7187500000000178</v>
      </c>
      <c r="N138" s="6"/>
    </row>
    <row r="139" spans="1:14" x14ac:dyDescent="0.25">
      <c r="A139">
        <v>9042022</v>
      </c>
      <c r="B139" t="s">
        <v>82</v>
      </c>
      <c r="C139" t="s">
        <v>10</v>
      </c>
      <c r="D139">
        <v>8</v>
      </c>
      <c r="E139">
        <v>900</v>
      </c>
      <c r="F139">
        <v>900</v>
      </c>
      <c r="G139">
        <v>3.8</v>
      </c>
      <c r="H139">
        <v>1.05</v>
      </c>
      <c r="I139">
        <v>0.92</v>
      </c>
      <c r="J139">
        <f t="shared" si="10"/>
        <v>-0.13</v>
      </c>
      <c r="K139">
        <f t="shared" si="11"/>
        <v>-12.380952380952381</v>
      </c>
      <c r="L139" s="7">
        <f t="shared" si="8"/>
        <v>-5.9000000000000052E-2</v>
      </c>
      <c r="M139" s="4">
        <f t="shared" si="9"/>
        <v>-5.619047619047624</v>
      </c>
      <c r="N139" s="6"/>
    </row>
    <row r="140" spans="1:14" x14ac:dyDescent="0.25">
      <c r="A140">
        <v>9042022</v>
      </c>
      <c r="B140" t="s">
        <v>82</v>
      </c>
      <c r="C140" t="s">
        <v>10</v>
      </c>
      <c r="D140">
        <v>2</v>
      </c>
      <c r="E140">
        <v>900</v>
      </c>
      <c r="F140">
        <v>900</v>
      </c>
      <c r="G140">
        <v>4.7</v>
      </c>
      <c r="H140">
        <v>1.02</v>
      </c>
      <c r="I140">
        <v>0.89</v>
      </c>
      <c r="J140">
        <f t="shared" si="10"/>
        <v>-0.13</v>
      </c>
      <c r="K140">
        <f t="shared" si="11"/>
        <v>-12.745098039215685</v>
      </c>
      <c r="L140" s="7">
        <f t="shared" si="8"/>
        <v>-5.3600000000000092E-2</v>
      </c>
      <c r="M140" s="4">
        <f t="shared" si="9"/>
        <v>-5.2549019607843226</v>
      </c>
      <c r="N140" s="6"/>
    </row>
    <row r="141" spans="1:14" x14ac:dyDescent="0.25">
      <c r="A141">
        <v>9042022</v>
      </c>
      <c r="B141" t="s">
        <v>82</v>
      </c>
      <c r="C141" t="s">
        <v>10</v>
      </c>
      <c r="D141">
        <v>8</v>
      </c>
      <c r="E141" t="s">
        <v>83</v>
      </c>
      <c r="F141" t="s">
        <v>83</v>
      </c>
      <c r="G141">
        <v>3.8</v>
      </c>
      <c r="H141">
        <v>1.03</v>
      </c>
      <c r="I141">
        <v>0.89</v>
      </c>
      <c r="J141">
        <f t="shared" si="10"/>
        <v>-0.14000000000000001</v>
      </c>
      <c r="K141">
        <f t="shared" si="11"/>
        <v>-13.592233009708741</v>
      </c>
      <c r="L141" s="7">
        <f t="shared" si="8"/>
        <v>-4.5399999999999996E-2</v>
      </c>
      <c r="M141" s="4">
        <f t="shared" si="9"/>
        <v>-4.407766990291262</v>
      </c>
      <c r="N141" s="6"/>
    </row>
    <row r="142" spans="1:14" x14ac:dyDescent="0.25">
      <c r="A142">
        <v>9042022</v>
      </c>
      <c r="B142" t="s">
        <v>82</v>
      </c>
      <c r="C142" t="s">
        <v>10</v>
      </c>
      <c r="D142">
        <v>8</v>
      </c>
      <c r="E142">
        <v>100</v>
      </c>
      <c r="F142">
        <v>100</v>
      </c>
      <c r="G142">
        <v>3.8</v>
      </c>
      <c r="H142">
        <v>1.05</v>
      </c>
      <c r="I142">
        <v>0.9</v>
      </c>
      <c r="J142">
        <f t="shared" si="10"/>
        <v>-0.15000000000000002</v>
      </c>
      <c r="K142">
        <f t="shared" si="11"/>
        <v>-14.285714285714288</v>
      </c>
      <c r="L142" s="7">
        <f t="shared" si="8"/>
        <v>-3.9000000000000035E-2</v>
      </c>
      <c r="M142" s="4">
        <f t="shared" si="9"/>
        <v>-3.7142857142857171</v>
      </c>
      <c r="N142" s="6"/>
    </row>
    <row r="143" spans="1:14" x14ac:dyDescent="0.25">
      <c r="A143">
        <v>9042022</v>
      </c>
      <c r="B143" t="s">
        <v>82</v>
      </c>
      <c r="C143" t="s">
        <v>10</v>
      </c>
      <c r="D143">
        <v>2</v>
      </c>
      <c r="E143">
        <v>100</v>
      </c>
      <c r="F143">
        <v>100</v>
      </c>
      <c r="G143">
        <v>4.7</v>
      </c>
      <c r="H143">
        <v>1.07</v>
      </c>
      <c r="I143">
        <v>0.91</v>
      </c>
      <c r="J143">
        <f t="shared" si="10"/>
        <v>-0.16000000000000003</v>
      </c>
      <c r="K143">
        <f t="shared" si="11"/>
        <v>-14.953271028037385</v>
      </c>
      <c r="L143" s="7">
        <f t="shared" si="8"/>
        <v>-3.2600000000000073E-2</v>
      </c>
      <c r="M143" s="4">
        <f t="shared" si="9"/>
        <v>-3.0467289719626236</v>
      </c>
      <c r="N143" s="6"/>
    </row>
    <row r="144" spans="1:14" x14ac:dyDescent="0.25">
      <c r="A144">
        <v>9042022</v>
      </c>
      <c r="B144" t="s">
        <v>82</v>
      </c>
      <c r="C144" t="s">
        <v>10</v>
      </c>
      <c r="D144">
        <v>7</v>
      </c>
      <c r="E144">
        <v>900</v>
      </c>
      <c r="F144">
        <v>900</v>
      </c>
      <c r="G144">
        <v>4.7</v>
      </c>
      <c r="H144">
        <v>1.29</v>
      </c>
      <c r="I144">
        <v>1.0900000000000001</v>
      </c>
      <c r="J144">
        <f t="shared" si="10"/>
        <v>-0.19999999999999996</v>
      </c>
      <c r="K144">
        <f t="shared" si="11"/>
        <v>-15.503875968992245</v>
      </c>
      <c r="L144" s="7">
        <f t="shared" si="8"/>
        <v>-3.2200000000000006E-2</v>
      </c>
      <c r="M144" s="4">
        <f t="shared" si="9"/>
        <v>-2.4961240310077524</v>
      </c>
      <c r="N144" s="6"/>
    </row>
    <row r="145" spans="1:14" x14ac:dyDescent="0.25">
      <c r="A145">
        <v>9042022</v>
      </c>
      <c r="B145" t="s">
        <v>82</v>
      </c>
      <c r="C145" t="s">
        <v>10</v>
      </c>
      <c r="D145">
        <v>1</v>
      </c>
      <c r="E145">
        <v>900</v>
      </c>
      <c r="F145">
        <v>900</v>
      </c>
      <c r="G145">
        <v>5.0999999999999996</v>
      </c>
      <c r="H145">
        <v>1.26</v>
      </c>
      <c r="I145">
        <v>1.05</v>
      </c>
      <c r="J145">
        <f t="shared" si="10"/>
        <v>-0.20999999999999996</v>
      </c>
      <c r="K145">
        <f t="shared" si="11"/>
        <v>-16.666666666666664</v>
      </c>
      <c r="L145" s="7">
        <f t="shared" si="8"/>
        <v>-1.6800000000000148E-2</v>
      </c>
      <c r="M145" s="4">
        <f t="shared" si="9"/>
        <v>-1.333333333333345</v>
      </c>
      <c r="N145" s="6"/>
    </row>
    <row r="146" spans="1:14" x14ac:dyDescent="0.25">
      <c r="A146">
        <v>9042022</v>
      </c>
      <c r="B146" t="s">
        <v>82</v>
      </c>
      <c r="C146" t="s">
        <v>10</v>
      </c>
      <c r="D146">
        <v>5</v>
      </c>
      <c r="E146">
        <v>900</v>
      </c>
      <c r="F146">
        <v>900</v>
      </c>
      <c r="G146">
        <v>4.5</v>
      </c>
      <c r="H146">
        <v>1.2</v>
      </c>
      <c r="I146">
        <v>0.99</v>
      </c>
      <c r="J146">
        <f t="shared" si="10"/>
        <v>-0.20999999999999996</v>
      </c>
      <c r="K146">
        <f t="shared" si="11"/>
        <v>-17.5</v>
      </c>
      <c r="L146" s="7">
        <f t="shared" si="8"/>
        <v>-6.0000000000001164E-3</v>
      </c>
      <c r="M146" s="4">
        <f t="shared" si="9"/>
        <v>-0.50000000000000977</v>
      </c>
      <c r="N146" s="6"/>
    </row>
    <row r="147" spans="1:14" x14ac:dyDescent="0.25">
      <c r="A147">
        <v>9042022</v>
      </c>
      <c r="B147" t="s">
        <v>82</v>
      </c>
      <c r="C147" t="s">
        <v>10</v>
      </c>
      <c r="D147">
        <v>6</v>
      </c>
      <c r="E147" t="s">
        <v>83</v>
      </c>
      <c r="F147" t="s">
        <v>83</v>
      </c>
      <c r="G147">
        <v>4.7</v>
      </c>
      <c r="H147">
        <v>1.1000000000000001</v>
      </c>
      <c r="I147">
        <v>0.9</v>
      </c>
      <c r="J147">
        <f t="shared" si="10"/>
        <v>-0.20000000000000007</v>
      </c>
      <c r="K147">
        <f t="shared" si="11"/>
        <v>-18.181818181818183</v>
      </c>
      <c r="L147" s="7">
        <f t="shared" si="8"/>
        <v>2.0000000000000018E-3</v>
      </c>
      <c r="M147" s="4">
        <f t="shared" si="9"/>
        <v>0.18181818181818196</v>
      </c>
      <c r="N147" s="6"/>
    </row>
    <row r="148" spans="1:14" x14ac:dyDescent="0.25">
      <c r="A148">
        <v>9042022</v>
      </c>
      <c r="B148" t="s">
        <v>82</v>
      </c>
      <c r="C148" t="s">
        <v>10</v>
      </c>
      <c r="D148">
        <v>8</v>
      </c>
      <c r="E148">
        <v>300</v>
      </c>
      <c r="F148">
        <v>300</v>
      </c>
      <c r="G148">
        <v>3.8</v>
      </c>
      <c r="H148">
        <v>1.03</v>
      </c>
      <c r="I148">
        <v>0.83</v>
      </c>
      <c r="J148">
        <f t="shared" si="10"/>
        <v>-0.20000000000000007</v>
      </c>
      <c r="K148">
        <f t="shared" si="11"/>
        <v>-19.417475728155345</v>
      </c>
      <c r="L148" s="7">
        <f t="shared" si="8"/>
        <v>1.4600000000000057E-2</v>
      </c>
      <c r="M148" s="4">
        <f t="shared" si="9"/>
        <v>1.4174757281553454</v>
      </c>
      <c r="N148" s="6"/>
    </row>
    <row r="149" spans="1:14" x14ac:dyDescent="0.25">
      <c r="A149">
        <v>9042022</v>
      </c>
      <c r="B149" t="s">
        <v>82</v>
      </c>
      <c r="C149" t="s">
        <v>10</v>
      </c>
      <c r="D149">
        <v>5</v>
      </c>
      <c r="E149">
        <v>300</v>
      </c>
      <c r="F149">
        <v>300</v>
      </c>
      <c r="G149">
        <v>4.5</v>
      </c>
      <c r="H149">
        <v>1.25</v>
      </c>
      <c r="I149">
        <v>1.01</v>
      </c>
      <c r="J149">
        <f t="shared" si="10"/>
        <v>-0.24</v>
      </c>
      <c r="K149">
        <f t="shared" si="11"/>
        <v>-19.2</v>
      </c>
      <c r="L149" s="7">
        <f t="shared" si="8"/>
        <v>1.4999999999999902E-2</v>
      </c>
      <c r="M149" s="4">
        <f t="shared" si="9"/>
        <v>1.1999999999999922</v>
      </c>
      <c r="N149" s="6"/>
    </row>
    <row r="150" spans="1:14" x14ac:dyDescent="0.25">
      <c r="A150">
        <v>9042022</v>
      </c>
      <c r="B150" t="s">
        <v>82</v>
      </c>
      <c r="C150" t="s">
        <v>10</v>
      </c>
      <c r="D150">
        <v>3</v>
      </c>
      <c r="E150">
        <v>900</v>
      </c>
      <c r="F150">
        <v>900</v>
      </c>
      <c r="G150">
        <v>4.5</v>
      </c>
      <c r="H150">
        <v>1.06</v>
      </c>
      <c r="I150">
        <v>0.85</v>
      </c>
      <c r="J150">
        <f t="shared" si="10"/>
        <v>-0.21000000000000008</v>
      </c>
      <c r="K150">
        <f t="shared" si="11"/>
        <v>-19.811320754716988</v>
      </c>
      <c r="L150" s="7">
        <f t="shared" si="8"/>
        <v>1.9199999999999995E-2</v>
      </c>
      <c r="M150" s="4">
        <f t="shared" si="9"/>
        <v>1.8113207547169805</v>
      </c>
      <c r="N150" s="6"/>
    </row>
    <row r="151" spans="1:14" x14ac:dyDescent="0.25">
      <c r="A151">
        <v>9042022</v>
      </c>
      <c r="B151" t="s">
        <v>82</v>
      </c>
      <c r="C151" t="s">
        <v>10</v>
      </c>
      <c r="D151">
        <v>4</v>
      </c>
      <c r="E151">
        <v>300</v>
      </c>
      <c r="F151">
        <v>300</v>
      </c>
      <c r="G151">
        <v>5.2</v>
      </c>
      <c r="H151">
        <v>1.18</v>
      </c>
      <c r="I151">
        <v>0.91</v>
      </c>
      <c r="J151">
        <f t="shared" si="10"/>
        <v>-0.26999999999999991</v>
      </c>
      <c r="K151">
        <f t="shared" si="11"/>
        <v>-22.881355932203384</v>
      </c>
      <c r="L151" s="7">
        <f t="shared" si="8"/>
        <v>5.7599999999999874E-2</v>
      </c>
      <c r="M151" s="4">
        <f t="shared" si="9"/>
        <v>4.8813559322033795</v>
      </c>
      <c r="N151" s="6"/>
    </row>
    <row r="152" spans="1:14" x14ac:dyDescent="0.25">
      <c r="A152">
        <v>9042022</v>
      </c>
      <c r="B152" t="s">
        <v>82</v>
      </c>
      <c r="C152" t="s">
        <v>10</v>
      </c>
      <c r="D152">
        <v>10</v>
      </c>
      <c r="E152">
        <v>100</v>
      </c>
      <c r="F152">
        <v>100</v>
      </c>
      <c r="G152">
        <v>3.5</v>
      </c>
      <c r="H152">
        <v>1.23</v>
      </c>
      <c r="I152">
        <v>0.94</v>
      </c>
      <c r="J152">
        <f t="shared" si="10"/>
        <v>-0.29000000000000004</v>
      </c>
      <c r="K152">
        <f t="shared" si="11"/>
        <v>-23.577235772357728</v>
      </c>
      <c r="L152" s="7">
        <f t="shared" si="8"/>
        <v>6.8599999999999994E-2</v>
      </c>
      <c r="M152" s="4">
        <f t="shared" si="9"/>
        <v>5.5772357723577235</v>
      </c>
      <c r="N152" s="6"/>
    </row>
    <row r="153" spans="1:14" x14ac:dyDescent="0.25">
      <c r="A153">
        <v>9042022</v>
      </c>
      <c r="B153" t="s">
        <v>82</v>
      </c>
      <c r="C153" t="s">
        <v>10</v>
      </c>
      <c r="D153">
        <v>3</v>
      </c>
      <c r="E153">
        <v>300</v>
      </c>
      <c r="F153">
        <v>300</v>
      </c>
      <c r="G153">
        <v>4.5</v>
      </c>
      <c r="H153">
        <v>1.1100000000000001</v>
      </c>
      <c r="I153">
        <v>0.8</v>
      </c>
      <c r="J153">
        <f t="shared" si="10"/>
        <v>-0.31000000000000005</v>
      </c>
      <c r="K153">
        <f t="shared" si="11"/>
        <v>-27.927927927927932</v>
      </c>
      <c r="L153" s="7">
        <f t="shared" si="8"/>
        <v>0.11019999999999996</v>
      </c>
      <c r="M153" s="4">
        <f t="shared" si="9"/>
        <v>9.9279279279279233</v>
      </c>
      <c r="N153" s="6"/>
    </row>
    <row r="154" spans="1:14" x14ac:dyDescent="0.25">
      <c r="A154">
        <v>9042022</v>
      </c>
      <c r="B154" t="s">
        <v>82</v>
      </c>
      <c r="C154" t="s">
        <v>10</v>
      </c>
      <c r="D154">
        <v>3</v>
      </c>
      <c r="E154" t="s">
        <v>83</v>
      </c>
      <c r="F154" t="s">
        <v>83</v>
      </c>
      <c r="G154">
        <v>4.5</v>
      </c>
      <c r="H154">
        <v>1.1100000000000001</v>
      </c>
      <c r="I154">
        <v>0.8</v>
      </c>
      <c r="J154">
        <f t="shared" si="10"/>
        <v>-0.31000000000000005</v>
      </c>
      <c r="K154">
        <f t="shared" si="11"/>
        <v>-27.927927927927932</v>
      </c>
      <c r="L154" s="7">
        <f t="shared" si="8"/>
        <v>0.11019999999999996</v>
      </c>
      <c r="M154" s="4">
        <f t="shared" si="9"/>
        <v>9.9279279279279233</v>
      </c>
      <c r="N154" s="6"/>
    </row>
    <row r="155" spans="1:14" x14ac:dyDescent="0.25">
      <c r="A155">
        <v>9042022</v>
      </c>
      <c r="B155" t="s">
        <v>82</v>
      </c>
      <c r="C155" t="s">
        <v>10</v>
      </c>
      <c r="D155">
        <v>7</v>
      </c>
      <c r="E155">
        <v>300</v>
      </c>
      <c r="F155">
        <v>300</v>
      </c>
      <c r="G155">
        <v>4.7</v>
      </c>
      <c r="H155">
        <v>1.24</v>
      </c>
      <c r="I155">
        <v>0.9</v>
      </c>
      <c r="J155">
        <f t="shared" si="10"/>
        <v>-0.33999999999999997</v>
      </c>
      <c r="K155">
        <f t="shared" si="11"/>
        <v>-27.419354838709676</v>
      </c>
      <c r="L155" s="7">
        <f t="shared" si="8"/>
        <v>0.1167999999999999</v>
      </c>
      <c r="M155" s="4">
        <f t="shared" si="9"/>
        <v>9.4193548387096708</v>
      </c>
      <c r="N155" s="6"/>
    </row>
    <row r="156" spans="1:14" x14ac:dyDescent="0.25">
      <c r="A156">
        <v>9042022</v>
      </c>
      <c r="B156" t="s">
        <v>82</v>
      </c>
      <c r="C156" t="s">
        <v>10</v>
      </c>
      <c r="D156">
        <v>2</v>
      </c>
      <c r="E156">
        <v>300</v>
      </c>
      <c r="F156">
        <v>300</v>
      </c>
      <c r="G156">
        <v>4.7</v>
      </c>
      <c r="H156">
        <v>1</v>
      </c>
      <c r="I156">
        <v>0.69</v>
      </c>
      <c r="J156">
        <f t="shared" si="10"/>
        <v>-0.31000000000000005</v>
      </c>
      <c r="K156">
        <f t="shared" si="11"/>
        <v>-31.000000000000007</v>
      </c>
      <c r="L156" s="7">
        <f t="shared" si="8"/>
        <v>0.13</v>
      </c>
      <c r="M156" s="4">
        <f t="shared" si="9"/>
        <v>13</v>
      </c>
      <c r="N156" s="6"/>
    </row>
    <row r="157" spans="1:14" x14ac:dyDescent="0.25">
      <c r="A157">
        <v>9042022</v>
      </c>
      <c r="B157" t="s">
        <v>82</v>
      </c>
      <c r="C157" t="s">
        <v>10</v>
      </c>
      <c r="D157">
        <v>5</v>
      </c>
      <c r="E157" t="s">
        <v>83</v>
      </c>
      <c r="F157" t="s">
        <v>83</v>
      </c>
      <c r="G157">
        <v>4.5</v>
      </c>
      <c r="H157">
        <v>1.2</v>
      </c>
      <c r="I157">
        <v>0.78</v>
      </c>
      <c r="J157">
        <f t="shared" si="10"/>
        <v>-0.41999999999999993</v>
      </c>
      <c r="K157">
        <f t="shared" si="11"/>
        <v>-35</v>
      </c>
      <c r="L157" s="7">
        <f t="shared" si="8"/>
        <v>0.20399999999999985</v>
      </c>
      <c r="M157" s="4">
        <f t="shared" si="9"/>
        <v>16.999999999999986</v>
      </c>
      <c r="N157" s="6"/>
    </row>
    <row r="158" spans="1:14" x14ac:dyDescent="0.25">
      <c r="A158">
        <v>9042022</v>
      </c>
      <c r="B158" t="s">
        <v>82</v>
      </c>
      <c r="C158" t="s">
        <v>10</v>
      </c>
      <c r="D158">
        <v>9</v>
      </c>
      <c r="E158" t="s">
        <v>83</v>
      </c>
      <c r="F158" t="s">
        <v>83</v>
      </c>
      <c r="G158">
        <v>4.7</v>
      </c>
      <c r="H158">
        <v>1.31</v>
      </c>
      <c r="I158">
        <v>0.87</v>
      </c>
      <c r="J158">
        <f t="shared" si="10"/>
        <v>-0.44000000000000006</v>
      </c>
      <c r="K158">
        <f t="shared" si="11"/>
        <v>-33.587786259541986</v>
      </c>
      <c r="L158" s="7">
        <f t="shared" si="8"/>
        <v>0.20420000000000005</v>
      </c>
      <c r="M158" s="4">
        <f t="shared" si="9"/>
        <v>15.587786259541989</v>
      </c>
      <c r="N158" s="6"/>
    </row>
    <row r="159" spans="1:14" x14ac:dyDescent="0.25">
      <c r="A159">
        <v>9042022</v>
      </c>
      <c r="B159" t="s">
        <v>82</v>
      </c>
      <c r="C159" t="s">
        <v>10</v>
      </c>
      <c r="D159">
        <v>5</v>
      </c>
      <c r="E159">
        <v>100</v>
      </c>
      <c r="F159">
        <v>100</v>
      </c>
      <c r="G159">
        <v>4.5</v>
      </c>
      <c r="H159">
        <v>1.26</v>
      </c>
      <c r="I159">
        <v>0.8</v>
      </c>
      <c r="J159">
        <f t="shared" si="10"/>
        <v>-0.45999999999999996</v>
      </c>
      <c r="K159">
        <f t="shared" si="11"/>
        <v>-36.507936507936506</v>
      </c>
      <c r="L159" s="7">
        <f t="shared" si="8"/>
        <v>0.23319999999999985</v>
      </c>
      <c r="M159" s="4">
        <f t="shared" si="9"/>
        <v>18.507936507936495</v>
      </c>
      <c r="N159" s="6"/>
    </row>
    <row r="160" spans="1:14" x14ac:dyDescent="0.25">
      <c r="A160">
        <v>9042022</v>
      </c>
      <c r="B160" t="s">
        <v>82</v>
      </c>
      <c r="C160" t="s">
        <v>10</v>
      </c>
      <c r="D160">
        <v>3</v>
      </c>
      <c r="E160">
        <v>100</v>
      </c>
      <c r="F160">
        <v>100</v>
      </c>
      <c r="G160">
        <v>4.5</v>
      </c>
      <c r="H160">
        <v>1.1000000000000001</v>
      </c>
      <c r="I160">
        <v>9.5000000000000001E-2</v>
      </c>
      <c r="J160">
        <f t="shared" si="10"/>
        <v>-1.0050000000000001</v>
      </c>
      <c r="K160">
        <f t="shared" si="11"/>
        <v>-91.363636363636374</v>
      </c>
      <c r="L160" s="7">
        <f t="shared" si="8"/>
        <v>0.80700000000000005</v>
      </c>
      <c r="M160" s="4">
        <f t="shared" si="9"/>
        <v>73.36363636363636</v>
      </c>
      <c r="N160" s="6"/>
    </row>
    <row r="161" spans="1:14" x14ac:dyDescent="0.25">
      <c r="A161">
        <v>9042022</v>
      </c>
      <c r="B161" t="s">
        <v>82</v>
      </c>
      <c r="C161" t="s">
        <v>10</v>
      </c>
      <c r="D161">
        <v>6</v>
      </c>
      <c r="E161">
        <v>900</v>
      </c>
      <c r="F161">
        <v>900</v>
      </c>
      <c r="G161">
        <v>4.7</v>
      </c>
      <c r="H161" t="s">
        <v>90</v>
      </c>
      <c r="I161" t="s">
        <v>90</v>
      </c>
      <c r="J161" t="e">
        <f t="shared" si="10"/>
        <v>#VALUE!</v>
      </c>
      <c r="K161" t="e">
        <f t="shared" si="11"/>
        <v>#VALUE!</v>
      </c>
      <c r="L161" s="7" t="e">
        <f t="shared" si="8"/>
        <v>#VALUE!</v>
      </c>
      <c r="M161" s="4" t="e">
        <f t="shared" si="9"/>
        <v>#VALUE!</v>
      </c>
      <c r="N161" s="6"/>
    </row>
    <row r="162" spans="1:14" x14ac:dyDescent="0.25">
      <c r="A162">
        <v>9042022</v>
      </c>
      <c r="B162" t="s">
        <v>82</v>
      </c>
      <c r="C162" t="s">
        <v>10</v>
      </c>
      <c r="D162" t="s">
        <v>7</v>
      </c>
      <c r="E162" t="s">
        <v>88</v>
      </c>
      <c r="F162" t="s">
        <v>89</v>
      </c>
      <c r="G162" t="s">
        <v>90</v>
      </c>
      <c r="H162">
        <v>1.44</v>
      </c>
      <c r="I162">
        <v>1.43</v>
      </c>
      <c r="J162">
        <f t="shared" si="10"/>
        <v>-1.0000000000000009E-2</v>
      </c>
      <c r="K162">
        <f t="shared" si="11"/>
        <v>-0.69444444444444509</v>
      </c>
      <c r="L162" s="8"/>
      <c r="M162" s="9"/>
      <c r="N162" s="9"/>
    </row>
    <row r="163" spans="1:14" x14ac:dyDescent="0.25">
      <c r="A163">
        <v>9042022</v>
      </c>
      <c r="B163" t="s">
        <v>82</v>
      </c>
      <c r="C163" t="s">
        <v>10</v>
      </c>
      <c r="D163" t="s">
        <v>7</v>
      </c>
      <c r="E163" t="s">
        <v>91</v>
      </c>
      <c r="F163" t="s">
        <v>89</v>
      </c>
      <c r="G163" t="s">
        <v>90</v>
      </c>
      <c r="H163">
        <v>1.69</v>
      </c>
      <c r="I163">
        <v>1.54</v>
      </c>
      <c r="J163">
        <f t="shared" si="10"/>
        <v>-0.14999999999999991</v>
      </c>
      <c r="K163">
        <f t="shared" si="11"/>
        <v>-8.8757396449704089</v>
      </c>
      <c r="L163" s="8"/>
      <c r="M163" s="9"/>
      <c r="N163" s="9"/>
    </row>
    <row r="164" spans="1:14" x14ac:dyDescent="0.25">
      <c r="A164">
        <v>9042022</v>
      </c>
      <c r="B164" t="s">
        <v>82</v>
      </c>
      <c r="C164" t="s">
        <v>10</v>
      </c>
      <c r="D164" t="s">
        <v>7</v>
      </c>
      <c r="E164" t="s">
        <v>92</v>
      </c>
      <c r="F164" t="s">
        <v>89</v>
      </c>
      <c r="G164" t="s">
        <v>90</v>
      </c>
      <c r="H164">
        <v>1.51</v>
      </c>
      <c r="I164">
        <v>1.37</v>
      </c>
      <c r="J164">
        <f t="shared" si="10"/>
        <v>-0.1399999999999999</v>
      </c>
      <c r="K164">
        <f t="shared" si="11"/>
        <v>-9.2715231788079411</v>
      </c>
      <c r="L164" s="8"/>
      <c r="M164" s="9"/>
      <c r="N164" s="9"/>
    </row>
    <row r="165" spans="1:14" x14ac:dyDescent="0.25">
      <c r="A165">
        <v>9042022</v>
      </c>
      <c r="B165" t="s">
        <v>82</v>
      </c>
      <c r="C165" t="s">
        <v>10</v>
      </c>
      <c r="D165" t="s">
        <v>7</v>
      </c>
      <c r="E165" t="s">
        <v>93</v>
      </c>
      <c r="F165" t="s">
        <v>89</v>
      </c>
      <c r="G165" t="s">
        <v>90</v>
      </c>
      <c r="H165">
        <v>1.52</v>
      </c>
      <c r="I165">
        <v>1.35</v>
      </c>
      <c r="J165">
        <f t="shared" si="10"/>
        <v>-0.16999999999999993</v>
      </c>
      <c r="K165">
        <f t="shared" si="11"/>
        <v>-11.184210526315784</v>
      </c>
      <c r="L165" s="8"/>
      <c r="M165" s="9"/>
      <c r="N165" s="9"/>
    </row>
    <row r="166" spans="1:14" x14ac:dyDescent="0.25">
      <c r="A166">
        <v>9042022</v>
      </c>
      <c r="B166" t="s">
        <v>82</v>
      </c>
      <c r="C166" t="s">
        <v>10</v>
      </c>
      <c r="D166" t="s">
        <v>7</v>
      </c>
      <c r="E166" t="s">
        <v>94</v>
      </c>
      <c r="F166" t="s">
        <v>89</v>
      </c>
      <c r="G166" t="s">
        <v>90</v>
      </c>
      <c r="H166">
        <v>1.32</v>
      </c>
      <c r="I166">
        <v>1.23</v>
      </c>
      <c r="J166">
        <f t="shared" si="10"/>
        <v>-9.000000000000008E-2</v>
      </c>
      <c r="K166">
        <f t="shared" si="11"/>
        <v>-6.8181818181818237</v>
      </c>
      <c r="L166" s="8"/>
      <c r="M166" s="9"/>
      <c r="N166" s="9"/>
    </row>
    <row r="167" spans="1:14" x14ac:dyDescent="0.25">
      <c r="A167">
        <v>9042022</v>
      </c>
      <c r="B167" t="s">
        <v>82</v>
      </c>
      <c r="C167" t="s">
        <v>10</v>
      </c>
      <c r="D167" t="s">
        <v>7</v>
      </c>
      <c r="E167" t="s">
        <v>95</v>
      </c>
      <c r="F167" t="s">
        <v>89</v>
      </c>
      <c r="G167" t="s">
        <v>90</v>
      </c>
      <c r="H167">
        <v>1.45</v>
      </c>
      <c r="I167">
        <v>1.19</v>
      </c>
      <c r="J167">
        <f t="shared" si="10"/>
        <v>-0.26</v>
      </c>
      <c r="K167">
        <f t="shared" si="11"/>
        <v>-17.931034482758623</v>
      </c>
      <c r="L167" s="8"/>
      <c r="M167" s="9"/>
      <c r="N167" s="9"/>
    </row>
    <row r="168" spans="1:14" x14ac:dyDescent="0.25">
      <c r="A168">
        <v>9042022</v>
      </c>
      <c r="B168" t="s">
        <v>82</v>
      </c>
      <c r="C168" t="s">
        <v>10</v>
      </c>
      <c r="D168" t="s">
        <v>7</v>
      </c>
      <c r="E168" t="s">
        <v>96</v>
      </c>
      <c r="F168" t="s">
        <v>89</v>
      </c>
      <c r="G168" t="s">
        <v>90</v>
      </c>
      <c r="H168">
        <v>1.42</v>
      </c>
      <c r="I168">
        <v>1.4</v>
      </c>
      <c r="J168">
        <f t="shared" si="10"/>
        <v>-2.0000000000000018E-2</v>
      </c>
      <c r="K168">
        <f t="shared" si="11"/>
        <v>-1.4084507042253533</v>
      </c>
      <c r="L168" s="8"/>
      <c r="M168" s="9"/>
      <c r="N168" s="9"/>
    </row>
    <row r="169" spans="1:14" x14ac:dyDescent="0.25">
      <c r="A169">
        <v>9042022</v>
      </c>
      <c r="B169" t="s">
        <v>82</v>
      </c>
      <c r="C169" t="s">
        <v>10</v>
      </c>
      <c r="D169" t="s">
        <v>7</v>
      </c>
      <c r="E169" t="s">
        <v>97</v>
      </c>
      <c r="F169" t="s">
        <v>89</v>
      </c>
      <c r="G169" t="s">
        <v>90</v>
      </c>
      <c r="H169">
        <v>1.46</v>
      </c>
      <c r="I169">
        <v>1.31</v>
      </c>
      <c r="J169">
        <f t="shared" si="10"/>
        <v>-0.14999999999999991</v>
      </c>
      <c r="K169">
        <f t="shared" si="11"/>
        <v>-10.27397260273972</v>
      </c>
      <c r="L169" s="8"/>
      <c r="M169" s="9"/>
      <c r="N169" s="9"/>
    </row>
    <row r="170" spans="1:14" x14ac:dyDescent="0.25">
      <c r="A170">
        <v>9042022</v>
      </c>
      <c r="B170" t="s">
        <v>82</v>
      </c>
      <c r="C170" t="s">
        <v>10</v>
      </c>
      <c r="D170" t="s">
        <v>7</v>
      </c>
      <c r="E170" t="s">
        <v>98</v>
      </c>
      <c r="F170" t="s">
        <v>89</v>
      </c>
      <c r="G170" t="s">
        <v>90</v>
      </c>
      <c r="H170">
        <v>1.38</v>
      </c>
      <c r="I170">
        <v>1.25</v>
      </c>
      <c r="J170">
        <f t="shared" si="10"/>
        <v>-0.12999999999999989</v>
      </c>
      <c r="K170">
        <f t="shared" si="11"/>
        <v>-9.4202898550724576</v>
      </c>
      <c r="L170" s="8"/>
      <c r="M170" s="9"/>
      <c r="N170" s="9"/>
    </row>
    <row r="171" spans="1:14" x14ac:dyDescent="0.25">
      <c r="A171">
        <v>9042022</v>
      </c>
      <c r="B171" t="s">
        <v>82</v>
      </c>
      <c r="C171" t="s">
        <v>10</v>
      </c>
      <c r="D171" t="s">
        <v>7</v>
      </c>
      <c r="E171" t="s">
        <v>99</v>
      </c>
      <c r="F171" t="s">
        <v>89</v>
      </c>
      <c r="G171" t="s">
        <v>90</v>
      </c>
      <c r="H171">
        <v>1.44</v>
      </c>
      <c r="I171">
        <v>1.34</v>
      </c>
      <c r="J171">
        <f t="shared" si="10"/>
        <v>-9.9999999999999867E-2</v>
      </c>
      <c r="K171">
        <f t="shared" si="11"/>
        <v>-6.9444444444444349</v>
      </c>
      <c r="L171" s="8"/>
      <c r="M171" s="9"/>
      <c r="N171" s="9"/>
    </row>
    <row r="172" spans="1:14" x14ac:dyDescent="0.25">
      <c r="A172">
        <v>9042022</v>
      </c>
      <c r="B172" t="s">
        <v>82</v>
      </c>
      <c r="C172" t="s">
        <v>10</v>
      </c>
      <c r="D172" t="s">
        <v>7</v>
      </c>
      <c r="E172" t="s">
        <v>100</v>
      </c>
      <c r="F172" t="s">
        <v>89</v>
      </c>
      <c r="G172" t="s">
        <v>90</v>
      </c>
      <c r="H172">
        <v>1.48</v>
      </c>
      <c r="I172">
        <v>1.38</v>
      </c>
      <c r="J172">
        <f t="shared" si="10"/>
        <v>-0.10000000000000009</v>
      </c>
      <c r="K172">
        <f t="shared" si="11"/>
        <v>-6.7567567567567623</v>
      </c>
      <c r="L172" s="8"/>
      <c r="M172" s="9"/>
      <c r="N172" s="9"/>
    </row>
    <row r="173" spans="1:14" x14ac:dyDescent="0.25">
      <c r="A173">
        <v>9042022</v>
      </c>
      <c r="B173" t="s">
        <v>82</v>
      </c>
      <c r="C173" t="s">
        <v>10</v>
      </c>
      <c r="D173" t="s">
        <v>7</v>
      </c>
      <c r="E173" t="s">
        <v>101</v>
      </c>
      <c r="F173" t="s">
        <v>89</v>
      </c>
      <c r="G173" t="s">
        <v>90</v>
      </c>
      <c r="H173">
        <v>1.27</v>
      </c>
      <c r="I173">
        <v>1.22</v>
      </c>
      <c r="J173">
        <f t="shared" si="10"/>
        <v>-5.0000000000000044E-2</v>
      </c>
      <c r="K173">
        <f t="shared" si="11"/>
        <v>-3.9370078740157513</v>
      </c>
      <c r="L173" s="8"/>
      <c r="M173" s="9"/>
      <c r="N173" s="9"/>
    </row>
    <row r="174" spans="1:14" x14ac:dyDescent="0.25">
      <c r="A174">
        <v>9042022</v>
      </c>
      <c r="B174" t="s">
        <v>82</v>
      </c>
      <c r="C174" t="s">
        <v>10</v>
      </c>
      <c r="D174" t="s">
        <v>7</v>
      </c>
      <c r="E174" t="s">
        <v>102</v>
      </c>
      <c r="F174" t="s">
        <v>89</v>
      </c>
      <c r="G174" t="s">
        <v>90</v>
      </c>
      <c r="H174">
        <v>1.19</v>
      </c>
      <c r="I174">
        <v>1.02</v>
      </c>
      <c r="J174">
        <f t="shared" si="10"/>
        <v>-0.16999999999999993</v>
      </c>
      <c r="K174">
        <f t="shared" si="11"/>
        <v>-14.285714285714279</v>
      </c>
      <c r="L174" s="6"/>
      <c r="M174" s="6"/>
      <c r="N174" s="6"/>
    </row>
    <row r="175" spans="1:14" x14ac:dyDescent="0.25">
      <c r="A175">
        <v>9042022</v>
      </c>
      <c r="B175" t="s">
        <v>82</v>
      </c>
      <c r="C175" t="s">
        <v>10</v>
      </c>
      <c r="D175" t="s">
        <v>7</v>
      </c>
      <c r="E175" t="s">
        <v>103</v>
      </c>
      <c r="F175" t="s">
        <v>89</v>
      </c>
      <c r="G175" t="s">
        <v>90</v>
      </c>
      <c r="H175">
        <v>1.23</v>
      </c>
      <c r="I175">
        <v>1.1200000000000001</v>
      </c>
      <c r="J175">
        <f t="shared" si="10"/>
        <v>-0.10999999999999988</v>
      </c>
      <c r="K175">
        <f t="shared" si="11"/>
        <v>-8.9430894308942985</v>
      </c>
      <c r="L175" s="6"/>
      <c r="M175" s="6"/>
      <c r="N175" s="6"/>
    </row>
    <row r="176" spans="1:14" x14ac:dyDescent="0.25">
      <c r="A176">
        <v>9042022</v>
      </c>
      <c r="B176" t="s">
        <v>82</v>
      </c>
      <c r="C176" t="s">
        <v>10</v>
      </c>
      <c r="D176" t="s">
        <v>7</v>
      </c>
      <c r="E176" t="s">
        <v>104</v>
      </c>
      <c r="F176" t="s">
        <v>89</v>
      </c>
      <c r="G176" t="s">
        <v>90</v>
      </c>
      <c r="H176">
        <v>1.18</v>
      </c>
      <c r="I176">
        <v>1.1000000000000001</v>
      </c>
      <c r="J176">
        <f t="shared" si="10"/>
        <v>-7.9999999999999849E-2</v>
      </c>
      <c r="K176">
        <f t="shared" si="11"/>
        <v>-6.7796610169491398</v>
      </c>
      <c r="L176" s="6"/>
      <c r="M176" s="6"/>
      <c r="N176" s="6"/>
    </row>
    <row r="177" spans="1:14" x14ac:dyDescent="0.25">
      <c r="A177">
        <v>9042022</v>
      </c>
      <c r="B177" t="s">
        <v>82</v>
      </c>
      <c r="C177" t="s">
        <v>10</v>
      </c>
      <c r="D177" t="s">
        <v>7</v>
      </c>
      <c r="E177" t="s">
        <v>105</v>
      </c>
      <c r="F177" t="s">
        <v>89</v>
      </c>
      <c r="G177" t="s">
        <v>90</v>
      </c>
      <c r="H177">
        <v>1.17</v>
      </c>
      <c r="I177">
        <v>1.04</v>
      </c>
      <c r="J177">
        <f t="shared" si="10"/>
        <v>-0.12999999999999989</v>
      </c>
      <c r="K177">
        <f t="shared" si="11"/>
        <v>-11.111111111111102</v>
      </c>
      <c r="L177" s="6"/>
      <c r="M177" s="6"/>
      <c r="N177" s="6"/>
    </row>
    <row r="178" spans="1:14" x14ac:dyDescent="0.25">
      <c r="A178">
        <v>9042022</v>
      </c>
      <c r="B178" t="s">
        <v>82</v>
      </c>
      <c r="C178" t="s">
        <v>10</v>
      </c>
      <c r="D178" t="s">
        <v>7</v>
      </c>
      <c r="E178" t="s">
        <v>106</v>
      </c>
      <c r="F178" t="s">
        <v>89</v>
      </c>
      <c r="G178" t="s">
        <v>90</v>
      </c>
      <c r="H178">
        <v>1.4</v>
      </c>
      <c r="I178">
        <v>1.24</v>
      </c>
      <c r="J178">
        <f t="shared" si="10"/>
        <v>-0.15999999999999992</v>
      </c>
      <c r="K178">
        <f t="shared" si="11"/>
        <v>-11.428571428571423</v>
      </c>
      <c r="L178" s="6"/>
      <c r="M178" s="6"/>
      <c r="N178" s="6"/>
    </row>
    <row r="179" spans="1:14" x14ac:dyDescent="0.25">
      <c r="A179">
        <v>9042022</v>
      </c>
      <c r="B179" t="s">
        <v>82</v>
      </c>
      <c r="C179" t="s">
        <v>10</v>
      </c>
      <c r="D179" t="s">
        <v>7</v>
      </c>
      <c r="E179" t="s">
        <v>107</v>
      </c>
      <c r="F179" t="s">
        <v>89</v>
      </c>
      <c r="G179" t="s">
        <v>90</v>
      </c>
      <c r="H179">
        <v>1.49</v>
      </c>
      <c r="I179">
        <v>1.24</v>
      </c>
      <c r="J179">
        <f t="shared" si="10"/>
        <v>-0.25</v>
      </c>
      <c r="K179">
        <f t="shared" si="11"/>
        <v>-16.778523489932887</v>
      </c>
      <c r="L179" s="6"/>
      <c r="M179" s="6"/>
      <c r="N179" s="6"/>
    </row>
    <row r="180" spans="1:14" x14ac:dyDescent="0.25">
      <c r="A180">
        <v>9042022</v>
      </c>
      <c r="B180" t="s">
        <v>82</v>
      </c>
      <c r="C180" t="s">
        <v>10</v>
      </c>
      <c r="D180" t="s">
        <v>7</v>
      </c>
      <c r="E180" t="s">
        <v>108</v>
      </c>
      <c r="F180" t="s">
        <v>89</v>
      </c>
      <c r="G180" t="s">
        <v>90</v>
      </c>
      <c r="H180">
        <v>1.42</v>
      </c>
      <c r="I180">
        <v>1.4</v>
      </c>
      <c r="J180">
        <f t="shared" si="10"/>
        <v>-2.0000000000000018E-2</v>
      </c>
      <c r="K180">
        <f t="shared" si="11"/>
        <v>-1.4084507042253533</v>
      </c>
      <c r="L180" s="6"/>
      <c r="M180" s="6"/>
      <c r="N180" s="6"/>
    </row>
    <row r="181" spans="1:14" x14ac:dyDescent="0.25">
      <c r="A181">
        <v>9042022</v>
      </c>
      <c r="B181" t="s">
        <v>82</v>
      </c>
      <c r="C181" t="s">
        <v>10</v>
      </c>
      <c r="D181" t="s">
        <v>7</v>
      </c>
      <c r="E181" t="s">
        <v>109</v>
      </c>
      <c r="F181" t="s">
        <v>89</v>
      </c>
      <c r="G181" t="s">
        <v>90</v>
      </c>
      <c r="H181">
        <v>1.3</v>
      </c>
      <c r="I181">
        <v>0.83</v>
      </c>
      <c r="J181">
        <f t="shared" si="10"/>
        <v>-0.47000000000000008</v>
      </c>
      <c r="K181">
        <f t="shared" si="11"/>
        <v>-36.15384615384616</v>
      </c>
      <c r="L181" s="6"/>
      <c r="M181" s="6"/>
      <c r="N181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CE87-FAF9-4E01-9193-8119F27123D1}">
  <dimension ref="A1:Z181"/>
  <sheetViews>
    <sheetView workbookViewId="0">
      <selection activeCell="Q1" sqref="Q1:R1048576"/>
    </sheetView>
  </sheetViews>
  <sheetFormatPr defaultRowHeight="15" x14ac:dyDescent="0.25"/>
  <cols>
    <col min="2" max="2" width="14.85546875" bestFit="1" customWidth="1"/>
    <col min="3" max="4" width="14.85546875" customWidth="1"/>
    <col min="5" max="5" width="6.85546875" bestFit="1" customWidth="1"/>
    <col min="7" max="8" width="21" bestFit="1" customWidth="1"/>
    <col min="9" max="10" width="18.7109375" customWidth="1"/>
    <col min="11" max="11" width="14.5703125" bestFit="1" customWidth="1"/>
    <col min="12" max="12" width="9" bestFit="1" customWidth="1"/>
    <col min="13" max="13" width="20.140625" bestFit="1" customWidth="1"/>
    <col min="14" max="14" width="14" bestFit="1" customWidth="1"/>
    <col min="17" max="17" width="36" bestFit="1" customWidth="1"/>
    <col min="18" max="18" width="5.5703125" bestFit="1" customWidth="1"/>
  </cols>
  <sheetData>
    <row r="1" spans="1:26" x14ac:dyDescent="0.25">
      <c r="A1" t="s">
        <v>0</v>
      </c>
      <c r="B1" t="s">
        <v>72</v>
      </c>
      <c r="C1" t="s">
        <v>114</v>
      </c>
      <c r="D1" t="s">
        <v>115</v>
      </c>
      <c r="E1" t="s">
        <v>8</v>
      </c>
      <c r="F1" t="s">
        <v>112</v>
      </c>
      <c r="G1" t="s">
        <v>9</v>
      </c>
      <c r="H1" t="s">
        <v>18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80</v>
      </c>
    </row>
    <row r="2" spans="1:26" x14ac:dyDescent="0.25">
      <c r="A2">
        <v>8032022</v>
      </c>
      <c r="B2" t="s">
        <v>116</v>
      </c>
      <c r="C2" t="s">
        <v>117</v>
      </c>
      <c r="D2" t="s">
        <v>118</v>
      </c>
      <c r="E2" t="s">
        <v>5</v>
      </c>
      <c r="F2">
        <v>1</v>
      </c>
      <c r="G2">
        <v>100</v>
      </c>
      <c r="H2">
        <v>100</v>
      </c>
      <c r="I2">
        <v>1.06</v>
      </c>
      <c r="J2">
        <v>0.82</v>
      </c>
      <c r="K2">
        <f t="shared" ref="K2:K65" si="0">J2-I2</f>
        <v>-0.2400000000000001</v>
      </c>
      <c r="L2">
        <f t="shared" ref="L2:L65" si="1">(K2/I2)*100</f>
        <v>-22.641509433962273</v>
      </c>
      <c r="M2" s="7">
        <f t="shared" ref="M2:M41" si="2">(I2*0.85)-J2</f>
        <v>8.1000000000000072E-2</v>
      </c>
      <c r="N2" s="4">
        <f t="shared" ref="N2:N41" si="3">(M2/I2)*100</f>
        <v>7.6415094339622707</v>
      </c>
      <c r="R2" s="5"/>
      <c r="X2" s="10" t="s">
        <v>119</v>
      </c>
      <c r="Y2" s="10"/>
      <c r="Z2" s="10"/>
    </row>
    <row r="3" spans="1:26" x14ac:dyDescent="0.25">
      <c r="A3">
        <v>8032022</v>
      </c>
      <c r="B3" t="s">
        <v>116</v>
      </c>
      <c r="C3" t="s">
        <v>117</v>
      </c>
      <c r="D3" t="s">
        <v>118</v>
      </c>
      <c r="E3" t="s">
        <v>5</v>
      </c>
      <c r="F3">
        <v>2</v>
      </c>
      <c r="G3">
        <v>100</v>
      </c>
      <c r="H3">
        <v>100</v>
      </c>
      <c r="I3">
        <v>1.24</v>
      </c>
      <c r="J3">
        <v>0.9</v>
      </c>
      <c r="K3">
        <f t="shared" si="0"/>
        <v>-0.33999999999999997</v>
      </c>
      <c r="L3">
        <f t="shared" si="1"/>
        <v>-27.419354838709676</v>
      </c>
      <c r="M3" s="7">
        <f t="shared" si="2"/>
        <v>0.15400000000000003</v>
      </c>
      <c r="N3" s="4">
        <f t="shared" si="3"/>
        <v>12.41935483870968</v>
      </c>
      <c r="R3" s="5"/>
      <c r="X3" s="10"/>
      <c r="Y3" s="10"/>
      <c r="Z3" s="10"/>
    </row>
    <row r="4" spans="1:26" x14ac:dyDescent="0.25">
      <c r="A4">
        <v>8032022</v>
      </c>
      <c r="B4" t="s">
        <v>116</v>
      </c>
      <c r="C4" t="s">
        <v>117</v>
      </c>
      <c r="D4" t="s">
        <v>118</v>
      </c>
      <c r="E4" t="s">
        <v>5</v>
      </c>
      <c r="F4">
        <v>3</v>
      </c>
      <c r="G4">
        <v>100</v>
      </c>
      <c r="H4">
        <v>100</v>
      </c>
      <c r="I4">
        <v>1.68</v>
      </c>
      <c r="J4">
        <v>1.1000000000000001</v>
      </c>
      <c r="K4">
        <f t="shared" si="0"/>
        <v>-0.57999999999999985</v>
      </c>
      <c r="L4">
        <f t="shared" si="1"/>
        <v>-34.523809523809518</v>
      </c>
      <c r="M4" s="7">
        <f t="shared" si="2"/>
        <v>0.32799999999999985</v>
      </c>
      <c r="N4" s="4">
        <f t="shared" si="3"/>
        <v>19.523809523809515</v>
      </c>
      <c r="R4" s="7"/>
      <c r="X4" s="10"/>
      <c r="Y4" s="10"/>
      <c r="Z4" s="10"/>
    </row>
    <row r="5" spans="1:26" x14ac:dyDescent="0.25">
      <c r="A5">
        <v>8032022</v>
      </c>
      <c r="B5" t="s">
        <v>116</v>
      </c>
      <c r="C5" t="s">
        <v>117</v>
      </c>
      <c r="D5" t="s">
        <v>118</v>
      </c>
      <c r="E5" t="s">
        <v>5</v>
      </c>
      <c r="F5">
        <v>4</v>
      </c>
      <c r="G5">
        <v>100</v>
      </c>
      <c r="H5">
        <v>100</v>
      </c>
      <c r="I5">
        <v>1.76</v>
      </c>
      <c r="J5">
        <v>1.1399999999999999</v>
      </c>
      <c r="K5">
        <f t="shared" si="0"/>
        <v>-0.62000000000000011</v>
      </c>
      <c r="L5">
        <f t="shared" si="1"/>
        <v>-35.227272727272734</v>
      </c>
      <c r="M5" s="7">
        <f t="shared" si="2"/>
        <v>0.35600000000000009</v>
      </c>
      <c r="N5" s="4">
        <f t="shared" si="3"/>
        <v>20.227272727272734</v>
      </c>
    </row>
    <row r="6" spans="1:26" x14ac:dyDescent="0.25">
      <c r="A6">
        <v>8032022</v>
      </c>
      <c r="B6" t="s">
        <v>116</v>
      </c>
      <c r="C6" t="s">
        <v>117</v>
      </c>
      <c r="D6" t="s">
        <v>118</v>
      </c>
      <c r="E6" t="s">
        <v>5</v>
      </c>
      <c r="F6">
        <v>5</v>
      </c>
      <c r="G6">
        <v>100</v>
      </c>
      <c r="H6">
        <v>100</v>
      </c>
      <c r="I6">
        <v>2.0299999999999998</v>
      </c>
      <c r="J6">
        <v>1.57</v>
      </c>
      <c r="K6">
        <f t="shared" si="0"/>
        <v>-0.45999999999999974</v>
      </c>
      <c r="L6">
        <f t="shared" si="1"/>
        <v>-22.660098522167477</v>
      </c>
      <c r="M6" s="7">
        <f t="shared" si="2"/>
        <v>0.15549999999999975</v>
      </c>
      <c r="N6" s="4">
        <f t="shared" si="3"/>
        <v>7.660098522167476</v>
      </c>
    </row>
    <row r="7" spans="1:26" x14ac:dyDescent="0.25">
      <c r="A7">
        <v>8032022</v>
      </c>
      <c r="B7" t="s">
        <v>116</v>
      </c>
      <c r="C7" t="s">
        <v>117</v>
      </c>
      <c r="D7" t="s">
        <v>118</v>
      </c>
      <c r="E7" t="s">
        <v>5</v>
      </c>
      <c r="F7">
        <v>6</v>
      </c>
      <c r="G7">
        <v>100</v>
      </c>
      <c r="H7">
        <v>100</v>
      </c>
      <c r="I7">
        <v>2.67</v>
      </c>
      <c r="J7">
        <v>1.71</v>
      </c>
      <c r="K7">
        <f t="shared" si="0"/>
        <v>-0.96</v>
      </c>
      <c r="L7">
        <f t="shared" si="1"/>
        <v>-35.955056179775283</v>
      </c>
      <c r="M7" s="7">
        <f t="shared" si="2"/>
        <v>0.55949999999999989</v>
      </c>
      <c r="N7" s="4">
        <f t="shared" si="3"/>
        <v>20.955056179775276</v>
      </c>
    </row>
    <row r="8" spans="1:26" x14ac:dyDescent="0.25">
      <c r="A8">
        <v>8032022</v>
      </c>
      <c r="B8" t="s">
        <v>116</v>
      </c>
      <c r="C8" t="s">
        <v>117</v>
      </c>
      <c r="D8" t="s">
        <v>118</v>
      </c>
      <c r="E8" t="s">
        <v>5</v>
      </c>
      <c r="F8">
        <v>7</v>
      </c>
      <c r="G8">
        <v>100</v>
      </c>
      <c r="H8">
        <v>100</v>
      </c>
      <c r="I8">
        <v>1.27</v>
      </c>
      <c r="J8">
        <v>0.96</v>
      </c>
      <c r="K8">
        <f t="shared" si="0"/>
        <v>-0.31000000000000005</v>
      </c>
      <c r="L8">
        <f t="shared" si="1"/>
        <v>-24.409448818897641</v>
      </c>
      <c r="M8" s="7">
        <f t="shared" si="2"/>
        <v>0.11949999999999994</v>
      </c>
      <c r="N8" s="4">
        <f t="shared" si="3"/>
        <v>9.4094488188976317</v>
      </c>
    </row>
    <row r="9" spans="1:26" x14ac:dyDescent="0.25">
      <c r="A9">
        <v>8032022</v>
      </c>
      <c r="B9" t="s">
        <v>116</v>
      </c>
      <c r="C9" t="s">
        <v>117</v>
      </c>
      <c r="D9" t="s">
        <v>118</v>
      </c>
      <c r="E9" t="s">
        <v>5</v>
      </c>
      <c r="F9">
        <v>8</v>
      </c>
      <c r="G9">
        <v>100</v>
      </c>
      <c r="H9">
        <v>100</v>
      </c>
      <c r="I9">
        <v>2.0699999999999998</v>
      </c>
      <c r="J9">
        <v>1.26</v>
      </c>
      <c r="K9">
        <f t="shared" si="0"/>
        <v>-0.80999999999999983</v>
      </c>
      <c r="L9">
        <f t="shared" si="1"/>
        <v>-39.130434782608688</v>
      </c>
      <c r="M9" s="7">
        <f t="shared" si="2"/>
        <v>0.49949999999999983</v>
      </c>
      <c r="N9" s="4">
        <f t="shared" si="3"/>
        <v>24.130434782608688</v>
      </c>
    </row>
    <row r="10" spans="1:26" x14ac:dyDescent="0.25">
      <c r="A10">
        <v>8032022</v>
      </c>
      <c r="B10" t="s">
        <v>116</v>
      </c>
      <c r="C10" t="s">
        <v>117</v>
      </c>
      <c r="D10" t="s">
        <v>118</v>
      </c>
      <c r="E10" t="s">
        <v>5</v>
      </c>
      <c r="F10">
        <v>9</v>
      </c>
      <c r="G10">
        <v>100</v>
      </c>
      <c r="H10">
        <v>100</v>
      </c>
      <c r="I10">
        <v>1.57</v>
      </c>
      <c r="J10">
        <v>1.1000000000000001</v>
      </c>
      <c r="K10">
        <f t="shared" si="0"/>
        <v>-0.47</v>
      </c>
      <c r="L10">
        <f t="shared" si="1"/>
        <v>-29.936305732484076</v>
      </c>
      <c r="M10" s="7">
        <f t="shared" si="2"/>
        <v>0.23449999999999993</v>
      </c>
      <c r="N10" s="4">
        <f t="shared" si="3"/>
        <v>14.936305732484071</v>
      </c>
    </row>
    <row r="11" spans="1:26" x14ac:dyDescent="0.25">
      <c r="A11">
        <v>8032022</v>
      </c>
      <c r="B11" t="s">
        <v>116</v>
      </c>
      <c r="C11" t="s">
        <v>117</v>
      </c>
      <c r="D11" t="s">
        <v>118</v>
      </c>
      <c r="E11" t="s">
        <v>5</v>
      </c>
      <c r="F11">
        <v>10</v>
      </c>
      <c r="G11">
        <v>100</v>
      </c>
      <c r="H11">
        <v>100</v>
      </c>
      <c r="I11">
        <v>1.21</v>
      </c>
      <c r="J11">
        <v>0.76</v>
      </c>
      <c r="K11">
        <f t="shared" si="0"/>
        <v>-0.44999999999999996</v>
      </c>
      <c r="L11">
        <f t="shared" si="1"/>
        <v>-37.190082644628099</v>
      </c>
      <c r="M11" s="7">
        <f t="shared" si="2"/>
        <v>0.26849999999999996</v>
      </c>
      <c r="N11" s="4">
        <f t="shared" si="3"/>
        <v>22.190082644628095</v>
      </c>
    </row>
    <row r="12" spans="1:26" x14ac:dyDescent="0.25">
      <c r="A12">
        <v>8032022</v>
      </c>
      <c r="B12" t="s">
        <v>116</v>
      </c>
      <c r="C12" t="s">
        <v>117</v>
      </c>
      <c r="D12" t="s">
        <v>118</v>
      </c>
      <c r="E12" t="s">
        <v>5</v>
      </c>
      <c r="F12">
        <v>1</v>
      </c>
      <c r="G12">
        <v>300</v>
      </c>
      <c r="H12">
        <v>300</v>
      </c>
      <c r="I12">
        <v>2.15</v>
      </c>
      <c r="J12">
        <v>0.6</v>
      </c>
      <c r="K12">
        <f t="shared" si="0"/>
        <v>-1.5499999999999998</v>
      </c>
      <c r="L12">
        <f t="shared" si="1"/>
        <v>-72.093023255813947</v>
      </c>
      <c r="M12" s="7">
        <f t="shared" si="2"/>
        <v>1.2275</v>
      </c>
      <c r="N12" s="4">
        <f t="shared" si="3"/>
        <v>57.093023255813961</v>
      </c>
    </row>
    <row r="13" spans="1:26" x14ac:dyDescent="0.25">
      <c r="A13">
        <v>8032022</v>
      </c>
      <c r="B13" t="s">
        <v>116</v>
      </c>
      <c r="C13" t="s">
        <v>117</v>
      </c>
      <c r="D13" t="s">
        <v>118</v>
      </c>
      <c r="E13" t="s">
        <v>5</v>
      </c>
      <c r="F13">
        <v>2</v>
      </c>
      <c r="G13">
        <v>300</v>
      </c>
      <c r="H13">
        <v>300</v>
      </c>
      <c r="I13">
        <v>1.41</v>
      </c>
      <c r="J13">
        <v>1.07</v>
      </c>
      <c r="K13">
        <f t="shared" si="0"/>
        <v>-0.33999999999999986</v>
      </c>
      <c r="L13">
        <f t="shared" si="1"/>
        <v>-24.113475177304956</v>
      </c>
      <c r="M13" s="7">
        <f t="shared" si="2"/>
        <v>0.12849999999999984</v>
      </c>
      <c r="N13" s="4">
        <f t="shared" si="3"/>
        <v>9.113475177304954</v>
      </c>
    </row>
    <row r="14" spans="1:26" x14ac:dyDescent="0.25">
      <c r="A14">
        <v>8032022</v>
      </c>
      <c r="B14" t="s">
        <v>116</v>
      </c>
      <c r="C14" t="s">
        <v>117</v>
      </c>
      <c r="D14" t="s">
        <v>118</v>
      </c>
      <c r="E14" t="s">
        <v>5</v>
      </c>
      <c r="F14">
        <v>3</v>
      </c>
      <c r="G14">
        <v>300</v>
      </c>
      <c r="H14">
        <v>300</v>
      </c>
      <c r="I14">
        <v>1.33</v>
      </c>
      <c r="J14">
        <v>1.1200000000000001</v>
      </c>
      <c r="K14">
        <f t="shared" si="0"/>
        <v>-0.20999999999999996</v>
      </c>
      <c r="L14">
        <f t="shared" si="1"/>
        <v>-15.789473684210522</v>
      </c>
      <c r="M14" s="7">
        <f t="shared" si="2"/>
        <v>1.0499999999999954E-2</v>
      </c>
      <c r="N14" s="4">
        <f t="shared" si="3"/>
        <v>0.78947368421052289</v>
      </c>
    </row>
    <row r="15" spans="1:26" x14ac:dyDescent="0.25">
      <c r="A15">
        <v>8032022</v>
      </c>
      <c r="B15" t="s">
        <v>116</v>
      </c>
      <c r="C15" t="s">
        <v>117</v>
      </c>
      <c r="D15" t="s">
        <v>118</v>
      </c>
      <c r="E15" t="s">
        <v>5</v>
      </c>
      <c r="F15">
        <v>4</v>
      </c>
      <c r="G15">
        <v>300</v>
      </c>
      <c r="H15">
        <v>300</v>
      </c>
      <c r="I15">
        <v>2.3199999999999998</v>
      </c>
      <c r="J15">
        <v>1.59</v>
      </c>
      <c r="K15">
        <f t="shared" si="0"/>
        <v>-0.72999999999999976</v>
      </c>
      <c r="L15">
        <f t="shared" si="1"/>
        <v>-31.465517241379303</v>
      </c>
      <c r="M15" s="7">
        <f t="shared" si="2"/>
        <v>0.38199999999999967</v>
      </c>
      <c r="N15" s="4">
        <f t="shared" si="3"/>
        <v>16.465517241379295</v>
      </c>
    </row>
    <row r="16" spans="1:26" x14ac:dyDescent="0.25">
      <c r="A16">
        <v>8032022</v>
      </c>
      <c r="B16" t="s">
        <v>116</v>
      </c>
      <c r="C16" t="s">
        <v>117</v>
      </c>
      <c r="D16" t="s">
        <v>118</v>
      </c>
      <c r="E16" t="s">
        <v>5</v>
      </c>
      <c r="F16">
        <v>5</v>
      </c>
      <c r="G16">
        <v>300</v>
      </c>
      <c r="H16">
        <v>300</v>
      </c>
      <c r="I16">
        <v>1.84</v>
      </c>
      <c r="J16">
        <v>1.29</v>
      </c>
      <c r="K16">
        <f t="shared" si="0"/>
        <v>-0.55000000000000004</v>
      </c>
      <c r="L16">
        <f t="shared" si="1"/>
        <v>-29.891304347826086</v>
      </c>
      <c r="M16" s="7">
        <f t="shared" si="2"/>
        <v>0.27400000000000002</v>
      </c>
      <c r="N16" s="4">
        <f t="shared" si="3"/>
        <v>14.891304347826088</v>
      </c>
    </row>
    <row r="17" spans="1:14" x14ac:dyDescent="0.25">
      <c r="A17">
        <v>8032022</v>
      </c>
      <c r="B17" t="s">
        <v>116</v>
      </c>
      <c r="C17" t="s">
        <v>117</v>
      </c>
      <c r="D17" t="s">
        <v>118</v>
      </c>
      <c r="E17" t="s">
        <v>5</v>
      </c>
      <c r="F17">
        <v>6</v>
      </c>
      <c r="G17">
        <v>300</v>
      </c>
      <c r="H17">
        <v>300</v>
      </c>
      <c r="I17">
        <v>1.03</v>
      </c>
      <c r="J17">
        <v>0.7</v>
      </c>
      <c r="K17">
        <f t="shared" si="0"/>
        <v>-0.33000000000000007</v>
      </c>
      <c r="L17">
        <f t="shared" si="1"/>
        <v>-32.038834951456316</v>
      </c>
      <c r="M17" s="7">
        <f t="shared" si="2"/>
        <v>0.17549999999999999</v>
      </c>
      <c r="N17" s="4">
        <f t="shared" si="3"/>
        <v>17.038834951456309</v>
      </c>
    </row>
    <row r="18" spans="1:14" x14ac:dyDescent="0.25">
      <c r="A18">
        <v>8032022</v>
      </c>
      <c r="B18" t="s">
        <v>116</v>
      </c>
      <c r="C18" t="s">
        <v>117</v>
      </c>
      <c r="D18" t="s">
        <v>118</v>
      </c>
      <c r="E18" t="s">
        <v>5</v>
      </c>
      <c r="F18">
        <v>7</v>
      </c>
      <c r="G18">
        <v>300</v>
      </c>
      <c r="H18">
        <v>300</v>
      </c>
      <c r="I18">
        <v>1.1599999999999999</v>
      </c>
      <c r="J18">
        <v>0.85</v>
      </c>
      <c r="K18">
        <f t="shared" si="0"/>
        <v>-0.30999999999999994</v>
      </c>
      <c r="L18">
        <f t="shared" si="1"/>
        <v>-26.72413793103448</v>
      </c>
      <c r="M18" s="7">
        <f t="shared" si="2"/>
        <v>0.1359999999999999</v>
      </c>
      <c r="N18" s="4">
        <f t="shared" si="3"/>
        <v>11.724137931034475</v>
      </c>
    </row>
    <row r="19" spans="1:14" x14ac:dyDescent="0.25">
      <c r="A19">
        <v>8032022</v>
      </c>
      <c r="B19" t="s">
        <v>116</v>
      </c>
      <c r="C19" t="s">
        <v>117</v>
      </c>
      <c r="D19" t="s">
        <v>118</v>
      </c>
      <c r="E19" t="s">
        <v>5</v>
      </c>
      <c r="F19">
        <v>8</v>
      </c>
      <c r="G19">
        <v>300</v>
      </c>
      <c r="H19">
        <v>300</v>
      </c>
      <c r="I19">
        <v>2.42</v>
      </c>
      <c r="J19">
        <v>1.6</v>
      </c>
      <c r="K19">
        <f t="shared" si="0"/>
        <v>-0.81999999999999984</v>
      </c>
      <c r="L19">
        <f t="shared" si="1"/>
        <v>-33.88429752066115</v>
      </c>
      <c r="M19" s="7">
        <f t="shared" si="2"/>
        <v>0.45699999999999985</v>
      </c>
      <c r="N19" s="4">
        <f t="shared" si="3"/>
        <v>18.88429752066115</v>
      </c>
    </row>
    <row r="20" spans="1:14" x14ac:dyDescent="0.25">
      <c r="A20">
        <v>8032022</v>
      </c>
      <c r="B20" t="s">
        <v>116</v>
      </c>
      <c r="C20" t="s">
        <v>117</v>
      </c>
      <c r="D20" t="s">
        <v>118</v>
      </c>
      <c r="E20" t="s">
        <v>5</v>
      </c>
      <c r="F20">
        <v>9</v>
      </c>
      <c r="G20">
        <v>300</v>
      </c>
      <c r="H20">
        <v>300</v>
      </c>
      <c r="I20">
        <v>1.39</v>
      </c>
      <c r="J20">
        <v>0.86</v>
      </c>
      <c r="K20">
        <f t="shared" si="0"/>
        <v>-0.52999999999999992</v>
      </c>
      <c r="L20">
        <f t="shared" si="1"/>
        <v>-38.129496402877692</v>
      </c>
      <c r="M20" s="7">
        <f t="shared" si="2"/>
        <v>0.32150000000000001</v>
      </c>
      <c r="N20" s="4">
        <f t="shared" si="3"/>
        <v>23.129496402877699</v>
      </c>
    </row>
    <row r="21" spans="1:14" x14ac:dyDescent="0.25">
      <c r="A21">
        <v>8032022</v>
      </c>
      <c r="B21" t="s">
        <v>116</v>
      </c>
      <c r="C21" t="s">
        <v>117</v>
      </c>
      <c r="D21" t="s">
        <v>118</v>
      </c>
      <c r="E21" t="s">
        <v>5</v>
      </c>
      <c r="F21">
        <v>10</v>
      </c>
      <c r="G21">
        <v>300</v>
      </c>
      <c r="H21">
        <v>300</v>
      </c>
      <c r="I21">
        <v>1.1499999999999999</v>
      </c>
      <c r="J21">
        <v>0.92</v>
      </c>
      <c r="K21">
        <f t="shared" si="0"/>
        <v>-0.22999999999999987</v>
      </c>
      <c r="L21">
        <f t="shared" si="1"/>
        <v>-19.999999999999989</v>
      </c>
      <c r="M21" s="7">
        <f t="shared" si="2"/>
        <v>5.7499999999999885E-2</v>
      </c>
      <c r="N21" s="4">
        <f t="shared" si="3"/>
        <v>4.9999999999999902</v>
      </c>
    </row>
    <row r="22" spans="1:14" x14ac:dyDescent="0.25">
      <c r="A22">
        <v>8032022</v>
      </c>
      <c r="B22" t="s">
        <v>116</v>
      </c>
      <c r="C22" t="s">
        <v>117</v>
      </c>
      <c r="D22" t="s">
        <v>118</v>
      </c>
      <c r="E22" t="s">
        <v>5</v>
      </c>
      <c r="F22">
        <v>1</v>
      </c>
      <c r="G22">
        <v>900</v>
      </c>
      <c r="H22">
        <v>900</v>
      </c>
      <c r="I22">
        <v>4.0999999999999996</v>
      </c>
      <c r="J22">
        <v>2.63</v>
      </c>
      <c r="K22">
        <f t="shared" si="0"/>
        <v>-1.4699999999999998</v>
      </c>
      <c r="L22">
        <f t="shared" si="1"/>
        <v>-35.853658536585364</v>
      </c>
      <c r="M22" s="7">
        <f t="shared" si="2"/>
        <v>0.85499999999999954</v>
      </c>
      <c r="N22" s="4">
        <f t="shared" si="3"/>
        <v>20.853658536585357</v>
      </c>
    </row>
    <row r="23" spans="1:14" x14ac:dyDescent="0.25">
      <c r="A23">
        <v>8032022</v>
      </c>
      <c r="B23" t="s">
        <v>116</v>
      </c>
      <c r="C23" t="s">
        <v>117</v>
      </c>
      <c r="D23" t="s">
        <v>118</v>
      </c>
      <c r="E23" t="s">
        <v>5</v>
      </c>
      <c r="F23">
        <v>2</v>
      </c>
      <c r="G23">
        <v>900</v>
      </c>
      <c r="H23">
        <v>900</v>
      </c>
      <c r="I23">
        <v>3.06</v>
      </c>
      <c r="J23">
        <v>1.74</v>
      </c>
      <c r="K23">
        <f t="shared" si="0"/>
        <v>-1.32</v>
      </c>
      <c r="L23">
        <f t="shared" si="1"/>
        <v>-43.137254901960787</v>
      </c>
      <c r="M23" s="7">
        <f t="shared" si="2"/>
        <v>0.86099999999999999</v>
      </c>
      <c r="N23" s="4">
        <f t="shared" si="3"/>
        <v>28.137254901960784</v>
      </c>
    </row>
    <row r="24" spans="1:14" x14ac:dyDescent="0.25">
      <c r="A24">
        <v>8032022</v>
      </c>
      <c r="B24" t="s">
        <v>116</v>
      </c>
      <c r="C24" t="s">
        <v>117</v>
      </c>
      <c r="D24" t="s">
        <v>118</v>
      </c>
      <c r="E24" t="s">
        <v>5</v>
      </c>
      <c r="F24">
        <v>3</v>
      </c>
      <c r="G24">
        <v>900</v>
      </c>
      <c r="H24">
        <v>900</v>
      </c>
      <c r="I24">
        <v>1.36</v>
      </c>
      <c r="J24">
        <v>1.05</v>
      </c>
      <c r="K24">
        <f t="shared" si="0"/>
        <v>-0.31000000000000005</v>
      </c>
      <c r="L24">
        <f t="shared" si="1"/>
        <v>-22.794117647058826</v>
      </c>
      <c r="M24" s="7">
        <f t="shared" si="2"/>
        <v>0.10600000000000009</v>
      </c>
      <c r="N24" s="4">
        <f t="shared" si="3"/>
        <v>7.7941176470588305</v>
      </c>
    </row>
    <row r="25" spans="1:14" x14ac:dyDescent="0.25">
      <c r="A25">
        <v>8032022</v>
      </c>
      <c r="B25" t="s">
        <v>116</v>
      </c>
      <c r="C25" t="s">
        <v>117</v>
      </c>
      <c r="D25" t="s">
        <v>118</v>
      </c>
      <c r="E25" t="s">
        <v>5</v>
      </c>
      <c r="F25">
        <v>4</v>
      </c>
      <c r="G25">
        <v>900</v>
      </c>
      <c r="H25">
        <v>900</v>
      </c>
      <c r="I25">
        <v>1.26</v>
      </c>
      <c r="J25">
        <v>0.9</v>
      </c>
      <c r="K25">
        <f t="shared" si="0"/>
        <v>-0.36</v>
      </c>
      <c r="L25">
        <f t="shared" si="1"/>
        <v>-28.571428571428569</v>
      </c>
      <c r="M25" s="7">
        <f t="shared" si="2"/>
        <v>0.17099999999999993</v>
      </c>
      <c r="N25" s="4">
        <f t="shared" si="3"/>
        <v>13.571428571428564</v>
      </c>
    </row>
    <row r="26" spans="1:14" x14ac:dyDescent="0.25">
      <c r="A26">
        <v>8032022</v>
      </c>
      <c r="B26" t="s">
        <v>116</v>
      </c>
      <c r="C26" t="s">
        <v>117</v>
      </c>
      <c r="D26" t="s">
        <v>118</v>
      </c>
      <c r="E26" t="s">
        <v>5</v>
      </c>
      <c r="F26">
        <v>5</v>
      </c>
      <c r="G26">
        <v>900</v>
      </c>
      <c r="H26">
        <v>900</v>
      </c>
      <c r="I26">
        <v>1.77</v>
      </c>
      <c r="J26">
        <v>1</v>
      </c>
      <c r="K26">
        <f t="shared" si="0"/>
        <v>-0.77</v>
      </c>
      <c r="L26">
        <f t="shared" si="1"/>
        <v>-43.502824858757059</v>
      </c>
      <c r="M26" s="7">
        <f t="shared" si="2"/>
        <v>0.50449999999999995</v>
      </c>
      <c r="N26" s="4">
        <f t="shared" si="3"/>
        <v>28.502824858757059</v>
      </c>
    </row>
    <row r="27" spans="1:14" x14ac:dyDescent="0.25">
      <c r="A27">
        <v>8032022</v>
      </c>
      <c r="B27" t="s">
        <v>116</v>
      </c>
      <c r="C27" t="s">
        <v>117</v>
      </c>
      <c r="D27" t="s">
        <v>118</v>
      </c>
      <c r="E27" t="s">
        <v>5</v>
      </c>
      <c r="F27">
        <v>6</v>
      </c>
      <c r="G27">
        <v>900</v>
      </c>
      <c r="H27">
        <v>900</v>
      </c>
      <c r="I27">
        <v>1.29</v>
      </c>
      <c r="J27">
        <v>0.97</v>
      </c>
      <c r="K27">
        <f t="shared" si="0"/>
        <v>-0.32000000000000006</v>
      </c>
      <c r="L27">
        <f t="shared" si="1"/>
        <v>-24.806201550387602</v>
      </c>
      <c r="M27" s="7">
        <f t="shared" si="2"/>
        <v>0.12650000000000006</v>
      </c>
      <c r="N27" s="4">
        <f t="shared" si="3"/>
        <v>9.8062015503876019</v>
      </c>
    </row>
    <row r="28" spans="1:14" x14ac:dyDescent="0.25">
      <c r="A28">
        <v>8032022</v>
      </c>
      <c r="B28" t="s">
        <v>116</v>
      </c>
      <c r="C28" t="s">
        <v>117</v>
      </c>
      <c r="D28" t="s">
        <v>118</v>
      </c>
      <c r="E28" t="s">
        <v>5</v>
      </c>
      <c r="F28">
        <v>7</v>
      </c>
      <c r="G28">
        <v>900</v>
      </c>
      <c r="H28">
        <v>900</v>
      </c>
      <c r="I28">
        <v>3.25</v>
      </c>
      <c r="J28">
        <v>1.91</v>
      </c>
      <c r="K28">
        <f t="shared" si="0"/>
        <v>-1.34</v>
      </c>
      <c r="L28">
        <f t="shared" si="1"/>
        <v>-41.230769230769234</v>
      </c>
      <c r="M28" s="7">
        <f t="shared" si="2"/>
        <v>0.85249999999999981</v>
      </c>
      <c r="N28" s="4">
        <f t="shared" si="3"/>
        <v>26.230769230769223</v>
      </c>
    </row>
    <row r="29" spans="1:14" x14ac:dyDescent="0.25">
      <c r="A29">
        <v>8032022</v>
      </c>
      <c r="B29" t="s">
        <v>116</v>
      </c>
      <c r="C29" t="s">
        <v>117</v>
      </c>
      <c r="D29" t="s">
        <v>118</v>
      </c>
      <c r="E29" t="s">
        <v>5</v>
      </c>
      <c r="F29">
        <v>8</v>
      </c>
      <c r="G29">
        <v>900</v>
      </c>
      <c r="H29">
        <v>900</v>
      </c>
      <c r="I29">
        <v>2.41</v>
      </c>
      <c r="J29">
        <v>1.4</v>
      </c>
      <c r="K29">
        <f t="shared" si="0"/>
        <v>-1.0100000000000002</v>
      </c>
      <c r="L29">
        <f t="shared" si="1"/>
        <v>-41.908713692946066</v>
      </c>
      <c r="M29" s="7">
        <f t="shared" si="2"/>
        <v>0.6485000000000003</v>
      </c>
      <c r="N29" s="4">
        <f t="shared" si="3"/>
        <v>26.908713692946069</v>
      </c>
    </row>
    <row r="30" spans="1:14" x14ac:dyDescent="0.25">
      <c r="A30">
        <v>8032022</v>
      </c>
      <c r="B30" t="s">
        <v>116</v>
      </c>
      <c r="C30" t="s">
        <v>117</v>
      </c>
      <c r="D30" t="s">
        <v>118</v>
      </c>
      <c r="E30" t="s">
        <v>5</v>
      </c>
      <c r="F30">
        <v>9</v>
      </c>
      <c r="G30">
        <v>900</v>
      </c>
      <c r="H30">
        <v>900</v>
      </c>
      <c r="I30">
        <v>2.48</v>
      </c>
      <c r="J30">
        <v>1.59</v>
      </c>
      <c r="K30">
        <f t="shared" si="0"/>
        <v>-0.8899999999999999</v>
      </c>
      <c r="L30">
        <f t="shared" si="1"/>
        <v>-35.887096774193544</v>
      </c>
      <c r="M30" s="7">
        <f t="shared" si="2"/>
        <v>0.51800000000000002</v>
      </c>
      <c r="N30" s="4">
        <f t="shared" si="3"/>
        <v>20.887096774193552</v>
      </c>
    </row>
    <row r="31" spans="1:14" x14ac:dyDescent="0.25">
      <c r="A31">
        <v>8032022</v>
      </c>
      <c r="B31" t="s">
        <v>116</v>
      </c>
      <c r="C31" t="s">
        <v>117</v>
      </c>
      <c r="D31" t="s">
        <v>118</v>
      </c>
      <c r="E31" t="s">
        <v>5</v>
      </c>
      <c r="F31">
        <v>10</v>
      </c>
      <c r="G31">
        <v>900</v>
      </c>
      <c r="H31">
        <v>900</v>
      </c>
      <c r="I31">
        <v>1.21</v>
      </c>
      <c r="J31">
        <v>0.74</v>
      </c>
      <c r="K31">
        <f t="shared" si="0"/>
        <v>-0.47</v>
      </c>
      <c r="L31">
        <f t="shared" si="1"/>
        <v>-38.84297520661157</v>
      </c>
      <c r="M31" s="7">
        <f t="shared" si="2"/>
        <v>0.28849999999999998</v>
      </c>
      <c r="N31" s="4">
        <f t="shared" si="3"/>
        <v>23.84297520661157</v>
      </c>
    </row>
    <row r="32" spans="1:14" x14ac:dyDescent="0.25">
      <c r="A32">
        <v>8032022</v>
      </c>
      <c r="B32" t="s">
        <v>116</v>
      </c>
      <c r="C32" t="s">
        <v>117</v>
      </c>
      <c r="D32" t="s">
        <v>118</v>
      </c>
      <c r="E32" t="s">
        <v>5</v>
      </c>
      <c r="F32">
        <v>1</v>
      </c>
      <c r="G32" t="s">
        <v>7</v>
      </c>
      <c r="H32" t="s">
        <v>7</v>
      </c>
      <c r="I32">
        <v>1.76</v>
      </c>
      <c r="J32">
        <v>1.25</v>
      </c>
      <c r="K32">
        <f t="shared" si="0"/>
        <v>-0.51</v>
      </c>
      <c r="L32">
        <f t="shared" si="1"/>
        <v>-28.97727272727273</v>
      </c>
      <c r="M32" s="7">
        <f t="shared" si="2"/>
        <v>0.246</v>
      </c>
      <c r="N32" s="4">
        <f t="shared" si="3"/>
        <v>13.977272727272727</v>
      </c>
    </row>
    <row r="33" spans="1:15" x14ac:dyDescent="0.25">
      <c r="A33">
        <v>8032022</v>
      </c>
      <c r="B33" t="s">
        <v>116</v>
      </c>
      <c r="C33" t="s">
        <v>117</v>
      </c>
      <c r="D33" t="s">
        <v>118</v>
      </c>
      <c r="E33" t="s">
        <v>5</v>
      </c>
      <c r="F33">
        <v>2</v>
      </c>
      <c r="G33" t="s">
        <v>7</v>
      </c>
      <c r="H33" t="s">
        <v>7</v>
      </c>
      <c r="I33">
        <v>2.5</v>
      </c>
      <c r="J33">
        <v>1.75</v>
      </c>
      <c r="K33">
        <f t="shared" si="0"/>
        <v>-0.75</v>
      </c>
      <c r="L33">
        <f t="shared" si="1"/>
        <v>-30</v>
      </c>
      <c r="M33" s="7">
        <f t="shared" si="2"/>
        <v>0.375</v>
      </c>
      <c r="N33" s="4">
        <f t="shared" si="3"/>
        <v>15</v>
      </c>
    </row>
    <row r="34" spans="1:15" x14ac:dyDescent="0.25">
      <c r="A34">
        <v>8032022</v>
      </c>
      <c r="B34" t="s">
        <v>116</v>
      </c>
      <c r="C34" t="s">
        <v>117</v>
      </c>
      <c r="D34" t="s">
        <v>118</v>
      </c>
      <c r="E34" t="s">
        <v>5</v>
      </c>
      <c r="F34">
        <v>3</v>
      </c>
      <c r="G34" t="s">
        <v>7</v>
      </c>
      <c r="H34" t="s">
        <v>7</v>
      </c>
      <c r="I34">
        <v>1.73</v>
      </c>
      <c r="J34">
        <v>1.27</v>
      </c>
      <c r="K34">
        <f t="shared" si="0"/>
        <v>-0.45999999999999996</v>
      </c>
      <c r="L34">
        <f t="shared" si="1"/>
        <v>-26.589595375722542</v>
      </c>
      <c r="M34" s="7">
        <f t="shared" si="2"/>
        <v>0.2004999999999999</v>
      </c>
      <c r="N34" s="4">
        <f t="shared" si="3"/>
        <v>11.589595375722537</v>
      </c>
    </row>
    <row r="35" spans="1:15" x14ac:dyDescent="0.25">
      <c r="A35">
        <v>8032022</v>
      </c>
      <c r="B35" t="s">
        <v>116</v>
      </c>
      <c r="C35" t="s">
        <v>117</v>
      </c>
      <c r="D35" t="s">
        <v>118</v>
      </c>
      <c r="E35" t="s">
        <v>5</v>
      </c>
      <c r="F35">
        <v>4</v>
      </c>
      <c r="G35" t="s">
        <v>7</v>
      </c>
      <c r="H35" t="s">
        <v>7</v>
      </c>
      <c r="I35">
        <v>1.79</v>
      </c>
      <c r="J35">
        <v>0.88</v>
      </c>
      <c r="K35">
        <f t="shared" si="0"/>
        <v>-0.91</v>
      </c>
      <c r="L35">
        <f t="shared" si="1"/>
        <v>-50.837988826815639</v>
      </c>
      <c r="M35" s="7">
        <f t="shared" si="2"/>
        <v>0.64150000000000007</v>
      </c>
      <c r="N35" s="4">
        <f t="shared" si="3"/>
        <v>35.837988826815646</v>
      </c>
    </row>
    <row r="36" spans="1:15" x14ac:dyDescent="0.25">
      <c r="A36">
        <v>8032022</v>
      </c>
      <c r="B36" t="s">
        <v>116</v>
      </c>
      <c r="C36" t="s">
        <v>117</v>
      </c>
      <c r="D36" t="s">
        <v>118</v>
      </c>
      <c r="E36" t="s">
        <v>5</v>
      </c>
      <c r="F36">
        <v>5</v>
      </c>
      <c r="G36" t="s">
        <v>7</v>
      </c>
      <c r="H36" t="s">
        <v>7</v>
      </c>
      <c r="I36">
        <v>3.6</v>
      </c>
      <c r="J36">
        <v>1.98</v>
      </c>
      <c r="K36">
        <f t="shared" si="0"/>
        <v>-1.62</v>
      </c>
      <c r="L36">
        <f t="shared" si="1"/>
        <v>-45</v>
      </c>
      <c r="M36" s="7">
        <f t="shared" si="2"/>
        <v>1.08</v>
      </c>
      <c r="N36" s="4">
        <f t="shared" si="3"/>
        <v>30</v>
      </c>
    </row>
    <row r="37" spans="1:15" x14ac:dyDescent="0.25">
      <c r="A37">
        <v>8032022</v>
      </c>
      <c r="B37" t="s">
        <v>116</v>
      </c>
      <c r="C37" t="s">
        <v>117</v>
      </c>
      <c r="D37" t="s">
        <v>118</v>
      </c>
      <c r="E37" t="s">
        <v>5</v>
      </c>
      <c r="F37">
        <v>6</v>
      </c>
      <c r="G37" t="s">
        <v>7</v>
      </c>
      <c r="H37" t="s">
        <v>7</v>
      </c>
      <c r="I37">
        <v>1.44</v>
      </c>
      <c r="J37">
        <v>0.96</v>
      </c>
      <c r="K37">
        <f t="shared" si="0"/>
        <v>-0.48</v>
      </c>
      <c r="L37">
        <f t="shared" si="1"/>
        <v>-33.333333333333329</v>
      </c>
      <c r="M37" s="7">
        <f t="shared" si="2"/>
        <v>0.26400000000000001</v>
      </c>
      <c r="N37" s="4">
        <f t="shared" si="3"/>
        <v>18.333333333333336</v>
      </c>
    </row>
    <row r="38" spans="1:15" x14ac:dyDescent="0.25">
      <c r="A38">
        <v>8032022</v>
      </c>
      <c r="B38" t="s">
        <v>116</v>
      </c>
      <c r="C38" t="s">
        <v>117</v>
      </c>
      <c r="D38" t="s">
        <v>118</v>
      </c>
      <c r="E38" t="s">
        <v>5</v>
      </c>
      <c r="F38">
        <v>7</v>
      </c>
      <c r="G38" t="s">
        <v>7</v>
      </c>
      <c r="H38" t="s">
        <v>7</v>
      </c>
      <c r="I38">
        <v>2.41</v>
      </c>
      <c r="J38">
        <v>1.69</v>
      </c>
      <c r="K38">
        <f t="shared" si="0"/>
        <v>-0.7200000000000002</v>
      </c>
      <c r="L38">
        <f t="shared" si="1"/>
        <v>-29.875518672199174</v>
      </c>
      <c r="M38" s="7">
        <f t="shared" si="2"/>
        <v>0.35850000000000026</v>
      </c>
      <c r="N38" s="4">
        <f t="shared" si="3"/>
        <v>14.875518672199181</v>
      </c>
    </row>
    <row r="39" spans="1:15" x14ac:dyDescent="0.25">
      <c r="A39">
        <v>8032022</v>
      </c>
      <c r="B39" t="s">
        <v>116</v>
      </c>
      <c r="C39" t="s">
        <v>117</v>
      </c>
      <c r="D39" t="s">
        <v>118</v>
      </c>
      <c r="E39" t="s">
        <v>5</v>
      </c>
      <c r="F39">
        <v>8</v>
      </c>
      <c r="G39" t="s">
        <v>7</v>
      </c>
      <c r="H39" t="s">
        <v>7</v>
      </c>
      <c r="I39">
        <v>1.47</v>
      </c>
      <c r="J39">
        <v>0.96</v>
      </c>
      <c r="K39">
        <f t="shared" si="0"/>
        <v>-0.51</v>
      </c>
      <c r="L39">
        <f t="shared" si="1"/>
        <v>-34.693877551020407</v>
      </c>
      <c r="M39" s="7">
        <f t="shared" si="2"/>
        <v>0.28950000000000009</v>
      </c>
      <c r="N39" s="4">
        <f t="shared" si="3"/>
        <v>19.693877551020414</v>
      </c>
    </row>
    <row r="40" spans="1:15" x14ac:dyDescent="0.25">
      <c r="A40">
        <v>8032022</v>
      </c>
      <c r="B40" t="s">
        <v>116</v>
      </c>
      <c r="C40" t="s">
        <v>117</v>
      </c>
      <c r="D40" t="s">
        <v>118</v>
      </c>
      <c r="E40" t="s">
        <v>5</v>
      </c>
      <c r="F40">
        <v>9</v>
      </c>
      <c r="G40" t="s">
        <v>7</v>
      </c>
      <c r="H40" t="s">
        <v>7</v>
      </c>
      <c r="I40">
        <v>1.88</v>
      </c>
      <c r="J40">
        <v>1.02</v>
      </c>
      <c r="K40">
        <f t="shared" si="0"/>
        <v>-0.85999999999999988</v>
      </c>
      <c r="L40">
        <f t="shared" si="1"/>
        <v>-45.744680851063826</v>
      </c>
      <c r="M40" s="7">
        <f t="shared" si="2"/>
        <v>0.57799999999999985</v>
      </c>
      <c r="N40" s="4">
        <f t="shared" si="3"/>
        <v>30.744680851063823</v>
      </c>
    </row>
    <row r="41" spans="1:15" x14ac:dyDescent="0.25">
      <c r="A41">
        <v>8032022</v>
      </c>
      <c r="B41" t="s">
        <v>116</v>
      </c>
      <c r="C41" t="s">
        <v>117</v>
      </c>
      <c r="D41" t="s">
        <v>118</v>
      </c>
      <c r="E41" t="s">
        <v>5</v>
      </c>
      <c r="F41">
        <v>10</v>
      </c>
      <c r="G41" t="s">
        <v>7</v>
      </c>
      <c r="H41" t="s">
        <v>7</v>
      </c>
      <c r="I41">
        <v>1.24</v>
      </c>
      <c r="J41">
        <v>1.03</v>
      </c>
      <c r="K41">
        <f t="shared" si="0"/>
        <v>-0.20999999999999996</v>
      </c>
      <c r="L41">
        <f t="shared" si="1"/>
        <v>-16.935483870967737</v>
      </c>
      <c r="M41" s="7">
        <f t="shared" si="2"/>
        <v>2.4000000000000021E-2</v>
      </c>
      <c r="N41" s="4">
        <f t="shared" si="3"/>
        <v>1.9354838709677438</v>
      </c>
    </row>
    <row r="42" spans="1:15" x14ac:dyDescent="0.25">
      <c r="A42">
        <v>8032022</v>
      </c>
      <c r="B42" t="s">
        <v>116</v>
      </c>
      <c r="C42" t="s">
        <v>117</v>
      </c>
      <c r="D42" t="s">
        <v>118</v>
      </c>
      <c r="E42" t="s">
        <v>5</v>
      </c>
      <c r="F42" t="s">
        <v>7</v>
      </c>
      <c r="G42" t="s">
        <v>120</v>
      </c>
      <c r="H42" t="s">
        <v>89</v>
      </c>
      <c r="I42">
        <v>1.98</v>
      </c>
      <c r="J42">
        <v>1.35</v>
      </c>
      <c r="K42">
        <f t="shared" si="0"/>
        <v>-0.62999999999999989</v>
      </c>
      <c r="L42">
        <f t="shared" si="1"/>
        <v>-31.818181818181813</v>
      </c>
      <c r="M42" s="6"/>
      <c r="N42" s="6"/>
      <c r="O42" s="6"/>
    </row>
    <row r="43" spans="1:15" x14ac:dyDescent="0.25">
      <c r="A43">
        <v>8032022</v>
      </c>
      <c r="B43" t="s">
        <v>116</v>
      </c>
      <c r="C43" t="s">
        <v>117</v>
      </c>
      <c r="D43" t="s">
        <v>118</v>
      </c>
      <c r="E43" t="s">
        <v>5</v>
      </c>
      <c r="F43" t="s">
        <v>7</v>
      </c>
      <c r="G43" t="s">
        <v>121</v>
      </c>
      <c r="H43" t="s">
        <v>89</v>
      </c>
      <c r="I43">
        <v>1.34</v>
      </c>
      <c r="J43">
        <v>1.1499999999999999</v>
      </c>
      <c r="K43">
        <f t="shared" si="0"/>
        <v>-0.19000000000000017</v>
      </c>
      <c r="L43">
        <f t="shared" si="1"/>
        <v>-14.179104477611951</v>
      </c>
      <c r="M43" s="6"/>
      <c r="N43" s="6"/>
      <c r="O43" s="6"/>
    </row>
    <row r="44" spans="1:15" x14ac:dyDescent="0.25">
      <c r="A44">
        <v>8032022</v>
      </c>
      <c r="B44" t="s">
        <v>116</v>
      </c>
      <c r="C44" t="s">
        <v>117</v>
      </c>
      <c r="D44" t="s">
        <v>118</v>
      </c>
      <c r="E44" t="s">
        <v>5</v>
      </c>
      <c r="F44" t="s">
        <v>7</v>
      </c>
      <c r="G44" t="s">
        <v>122</v>
      </c>
      <c r="H44" t="s">
        <v>89</v>
      </c>
      <c r="I44">
        <v>1.79</v>
      </c>
      <c r="J44">
        <v>1.32</v>
      </c>
      <c r="K44">
        <f t="shared" si="0"/>
        <v>-0.47</v>
      </c>
      <c r="L44">
        <f t="shared" si="1"/>
        <v>-26.256983240223462</v>
      </c>
      <c r="M44" s="6"/>
      <c r="N44" s="6"/>
      <c r="O44" s="6"/>
    </row>
    <row r="45" spans="1:15" x14ac:dyDescent="0.25">
      <c r="A45">
        <v>8032022</v>
      </c>
      <c r="B45" t="s">
        <v>116</v>
      </c>
      <c r="C45" t="s">
        <v>117</v>
      </c>
      <c r="D45" t="s">
        <v>118</v>
      </c>
      <c r="E45" t="s">
        <v>5</v>
      </c>
      <c r="F45" t="s">
        <v>7</v>
      </c>
      <c r="G45" t="s">
        <v>123</v>
      </c>
      <c r="H45" t="s">
        <v>89</v>
      </c>
      <c r="I45">
        <v>3.13</v>
      </c>
      <c r="J45">
        <v>2.2999999999999998</v>
      </c>
      <c r="K45">
        <f t="shared" si="0"/>
        <v>-0.83000000000000007</v>
      </c>
      <c r="L45">
        <f t="shared" si="1"/>
        <v>-26.517571884984033</v>
      </c>
      <c r="M45" s="6"/>
      <c r="N45" s="6"/>
      <c r="O45" s="6"/>
    </row>
    <row r="46" spans="1:15" x14ac:dyDescent="0.25">
      <c r="A46">
        <v>8032022</v>
      </c>
      <c r="B46" t="s">
        <v>116</v>
      </c>
      <c r="C46" t="s">
        <v>117</v>
      </c>
      <c r="D46" t="s">
        <v>118</v>
      </c>
      <c r="E46" t="s">
        <v>5</v>
      </c>
      <c r="F46" t="s">
        <v>7</v>
      </c>
      <c r="G46" t="s">
        <v>124</v>
      </c>
      <c r="H46" t="s">
        <v>89</v>
      </c>
      <c r="I46">
        <v>1.62</v>
      </c>
      <c r="J46">
        <v>1.1499999999999999</v>
      </c>
      <c r="K46">
        <f t="shared" si="0"/>
        <v>-0.4700000000000002</v>
      </c>
      <c r="L46">
        <f t="shared" si="1"/>
        <v>-29.012345679012359</v>
      </c>
      <c r="M46" s="6"/>
      <c r="N46" s="6"/>
      <c r="O46" s="6"/>
    </row>
    <row r="47" spans="1:15" x14ac:dyDescent="0.25">
      <c r="A47">
        <v>8032022</v>
      </c>
      <c r="B47" t="s">
        <v>116</v>
      </c>
      <c r="C47" t="s">
        <v>117</v>
      </c>
      <c r="D47" t="s">
        <v>118</v>
      </c>
      <c r="E47" t="s">
        <v>5</v>
      </c>
      <c r="F47" t="s">
        <v>7</v>
      </c>
      <c r="G47" t="s">
        <v>125</v>
      </c>
      <c r="H47" t="s">
        <v>89</v>
      </c>
      <c r="I47">
        <v>2.73</v>
      </c>
      <c r="J47">
        <v>1.96</v>
      </c>
      <c r="K47">
        <f t="shared" si="0"/>
        <v>-0.77</v>
      </c>
      <c r="L47">
        <f t="shared" si="1"/>
        <v>-28.205128205128204</v>
      </c>
      <c r="M47" s="6"/>
      <c r="N47" s="6"/>
      <c r="O47" s="6"/>
    </row>
    <row r="48" spans="1:15" x14ac:dyDescent="0.25">
      <c r="A48">
        <v>8032022</v>
      </c>
      <c r="B48" t="s">
        <v>116</v>
      </c>
      <c r="C48" t="s">
        <v>117</v>
      </c>
      <c r="D48" t="s">
        <v>118</v>
      </c>
      <c r="E48" t="s">
        <v>5</v>
      </c>
      <c r="F48" t="s">
        <v>7</v>
      </c>
      <c r="G48" t="s">
        <v>126</v>
      </c>
      <c r="H48" t="s">
        <v>89</v>
      </c>
      <c r="I48">
        <v>3.08</v>
      </c>
      <c r="J48">
        <v>2.34</v>
      </c>
      <c r="K48">
        <f t="shared" si="0"/>
        <v>-0.74000000000000021</v>
      </c>
      <c r="L48">
        <f t="shared" si="1"/>
        <v>-24.02597402597403</v>
      </c>
      <c r="M48" s="6"/>
      <c r="N48" s="6"/>
      <c r="O48" s="6"/>
    </row>
    <row r="49" spans="1:18" x14ac:dyDescent="0.25">
      <c r="A49">
        <v>8032022</v>
      </c>
      <c r="B49" t="s">
        <v>116</v>
      </c>
      <c r="C49" t="s">
        <v>117</v>
      </c>
      <c r="D49" t="s">
        <v>118</v>
      </c>
      <c r="E49" t="s">
        <v>5</v>
      </c>
      <c r="F49" t="s">
        <v>7</v>
      </c>
      <c r="G49" t="s">
        <v>127</v>
      </c>
      <c r="H49" t="s">
        <v>89</v>
      </c>
      <c r="I49">
        <v>3.21</v>
      </c>
      <c r="J49">
        <v>2.2200000000000002</v>
      </c>
      <c r="K49">
        <f t="shared" si="0"/>
        <v>-0.98999999999999977</v>
      </c>
      <c r="L49">
        <f t="shared" si="1"/>
        <v>-30.841121495327094</v>
      </c>
      <c r="M49" s="6"/>
      <c r="N49" s="6"/>
      <c r="O49" s="6"/>
    </row>
    <row r="50" spans="1:18" x14ac:dyDescent="0.25">
      <c r="A50">
        <v>8032022</v>
      </c>
      <c r="B50" t="s">
        <v>116</v>
      </c>
      <c r="C50" t="s">
        <v>117</v>
      </c>
      <c r="D50" t="s">
        <v>118</v>
      </c>
      <c r="E50" t="s">
        <v>5</v>
      </c>
      <c r="F50" t="s">
        <v>7</v>
      </c>
      <c r="G50" t="s">
        <v>128</v>
      </c>
      <c r="H50" t="s">
        <v>89</v>
      </c>
      <c r="I50">
        <v>2.62</v>
      </c>
      <c r="J50">
        <v>1.86</v>
      </c>
      <c r="K50">
        <f t="shared" si="0"/>
        <v>-0.76</v>
      </c>
      <c r="L50">
        <f t="shared" si="1"/>
        <v>-29.007633587786259</v>
      </c>
      <c r="M50" s="6"/>
      <c r="N50" s="6"/>
      <c r="O50" s="6"/>
    </row>
    <row r="51" spans="1:18" x14ac:dyDescent="0.25">
      <c r="A51">
        <v>8032022</v>
      </c>
      <c r="B51" t="s">
        <v>116</v>
      </c>
      <c r="C51" t="s">
        <v>117</v>
      </c>
      <c r="D51" t="s">
        <v>118</v>
      </c>
      <c r="E51" t="s">
        <v>5</v>
      </c>
      <c r="F51" t="s">
        <v>7</v>
      </c>
      <c r="G51" t="s">
        <v>129</v>
      </c>
      <c r="H51" t="s">
        <v>89</v>
      </c>
      <c r="I51">
        <v>1.92</v>
      </c>
      <c r="J51">
        <v>1.45</v>
      </c>
      <c r="K51">
        <f t="shared" si="0"/>
        <v>-0.47</v>
      </c>
      <c r="L51">
        <f t="shared" si="1"/>
        <v>-24.479166666666664</v>
      </c>
      <c r="M51" s="6"/>
      <c r="N51" s="6"/>
      <c r="O51" s="6"/>
    </row>
    <row r="52" spans="1:18" x14ac:dyDescent="0.25">
      <c r="A52">
        <v>8032022</v>
      </c>
      <c r="B52" t="s">
        <v>116</v>
      </c>
      <c r="C52" t="s">
        <v>117</v>
      </c>
      <c r="D52" t="s">
        <v>118</v>
      </c>
      <c r="E52" t="s">
        <v>5</v>
      </c>
      <c r="F52" t="s">
        <v>7</v>
      </c>
      <c r="G52" t="s">
        <v>130</v>
      </c>
      <c r="H52" t="s">
        <v>89</v>
      </c>
      <c r="I52">
        <v>2.62</v>
      </c>
      <c r="J52">
        <v>1.85</v>
      </c>
      <c r="K52">
        <f t="shared" si="0"/>
        <v>-0.77</v>
      </c>
      <c r="L52">
        <f t="shared" si="1"/>
        <v>-29.389312977099237</v>
      </c>
      <c r="M52" s="6"/>
      <c r="N52" s="6"/>
      <c r="O52" s="6"/>
    </row>
    <row r="53" spans="1:18" x14ac:dyDescent="0.25">
      <c r="A53">
        <v>8032022</v>
      </c>
      <c r="B53" t="s">
        <v>116</v>
      </c>
      <c r="C53" t="s">
        <v>117</v>
      </c>
      <c r="D53" t="s">
        <v>118</v>
      </c>
      <c r="E53" t="s">
        <v>5</v>
      </c>
      <c r="F53" t="s">
        <v>7</v>
      </c>
      <c r="G53" t="s">
        <v>131</v>
      </c>
      <c r="H53" t="s">
        <v>89</v>
      </c>
      <c r="I53">
        <v>2.5099999999999998</v>
      </c>
      <c r="J53">
        <v>1.49</v>
      </c>
      <c r="K53">
        <f t="shared" si="0"/>
        <v>-1.0199999999999998</v>
      </c>
      <c r="L53">
        <f t="shared" si="1"/>
        <v>-40.637450199203187</v>
      </c>
      <c r="M53" s="6"/>
      <c r="N53" s="6"/>
      <c r="O53" s="6"/>
    </row>
    <row r="54" spans="1:18" x14ac:dyDescent="0.25">
      <c r="A54">
        <v>8032022</v>
      </c>
      <c r="B54" t="s">
        <v>116</v>
      </c>
      <c r="C54" t="s">
        <v>117</v>
      </c>
      <c r="D54" t="s">
        <v>118</v>
      </c>
      <c r="E54" t="s">
        <v>5</v>
      </c>
      <c r="F54" t="s">
        <v>7</v>
      </c>
      <c r="G54" t="s">
        <v>132</v>
      </c>
      <c r="H54" t="s">
        <v>89</v>
      </c>
      <c r="I54">
        <v>1.75</v>
      </c>
      <c r="J54">
        <v>1.33</v>
      </c>
      <c r="K54">
        <f t="shared" si="0"/>
        <v>-0.41999999999999993</v>
      </c>
      <c r="L54">
        <f t="shared" si="1"/>
        <v>-23.999999999999996</v>
      </c>
      <c r="M54" s="6"/>
      <c r="N54" s="6"/>
      <c r="O54" s="6"/>
    </row>
    <row r="55" spans="1:18" x14ac:dyDescent="0.25">
      <c r="A55">
        <v>8032022</v>
      </c>
      <c r="B55" t="s">
        <v>116</v>
      </c>
      <c r="C55" t="s">
        <v>117</v>
      </c>
      <c r="D55" t="s">
        <v>118</v>
      </c>
      <c r="E55" t="s">
        <v>5</v>
      </c>
      <c r="F55" t="s">
        <v>7</v>
      </c>
      <c r="G55" t="s">
        <v>133</v>
      </c>
      <c r="H55" t="s">
        <v>89</v>
      </c>
      <c r="I55">
        <v>3</v>
      </c>
      <c r="J55">
        <v>1.95</v>
      </c>
      <c r="K55">
        <f t="shared" si="0"/>
        <v>-1.05</v>
      </c>
      <c r="L55">
        <f t="shared" si="1"/>
        <v>-35</v>
      </c>
      <c r="M55" s="6"/>
      <c r="N55" s="6"/>
      <c r="O55" s="6"/>
    </row>
    <row r="56" spans="1:18" x14ac:dyDescent="0.25">
      <c r="A56">
        <v>8032022</v>
      </c>
      <c r="B56" t="s">
        <v>116</v>
      </c>
      <c r="C56" t="s">
        <v>117</v>
      </c>
      <c r="D56" t="s">
        <v>118</v>
      </c>
      <c r="E56" t="s">
        <v>5</v>
      </c>
      <c r="F56" t="s">
        <v>7</v>
      </c>
      <c r="G56" t="s">
        <v>134</v>
      </c>
      <c r="H56" t="s">
        <v>89</v>
      </c>
      <c r="I56">
        <v>2.7</v>
      </c>
      <c r="J56">
        <v>1.87</v>
      </c>
      <c r="K56">
        <f t="shared" si="0"/>
        <v>-0.83000000000000007</v>
      </c>
      <c r="L56">
        <f t="shared" si="1"/>
        <v>-30.74074074074074</v>
      </c>
      <c r="M56" s="6"/>
      <c r="N56" s="6"/>
      <c r="O56" s="6"/>
    </row>
    <row r="57" spans="1:18" x14ac:dyDescent="0.25">
      <c r="A57">
        <v>8032022</v>
      </c>
      <c r="B57" t="s">
        <v>116</v>
      </c>
      <c r="C57" t="s">
        <v>117</v>
      </c>
      <c r="D57" t="s">
        <v>118</v>
      </c>
      <c r="E57" t="s">
        <v>5</v>
      </c>
      <c r="F57" t="s">
        <v>7</v>
      </c>
      <c r="G57" t="s">
        <v>135</v>
      </c>
      <c r="H57" t="s">
        <v>89</v>
      </c>
      <c r="I57">
        <v>1.92</v>
      </c>
      <c r="J57">
        <v>1.59</v>
      </c>
      <c r="K57">
        <f t="shared" si="0"/>
        <v>-0.32999999999999985</v>
      </c>
      <c r="L57">
        <f t="shared" si="1"/>
        <v>-17.187499999999993</v>
      </c>
      <c r="M57" s="6"/>
      <c r="N57" s="6"/>
      <c r="O57" s="6"/>
    </row>
    <row r="58" spans="1:18" x14ac:dyDescent="0.25">
      <c r="A58">
        <v>8032022</v>
      </c>
      <c r="B58" t="s">
        <v>116</v>
      </c>
      <c r="C58" t="s">
        <v>117</v>
      </c>
      <c r="D58" t="s">
        <v>118</v>
      </c>
      <c r="E58" t="s">
        <v>5</v>
      </c>
      <c r="F58" t="s">
        <v>7</v>
      </c>
      <c r="G58" t="s">
        <v>136</v>
      </c>
      <c r="H58" t="s">
        <v>89</v>
      </c>
      <c r="I58">
        <v>1.28</v>
      </c>
      <c r="J58">
        <v>0.96</v>
      </c>
      <c r="K58">
        <f t="shared" si="0"/>
        <v>-0.32000000000000006</v>
      </c>
      <c r="L58">
        <f t="shared" si="1"/>
        <v>-25.000000000000007</v>
      </c>
      <c r="M58" s="6"/>
      <c r="N58" s="6"/>
      <c r="O58" s="6"/>
    </row>
    <row r="59" spans="1:18" x14ac:dyDescent="0.25">
      <c r="A59">
        <v>8032022</v>
      </c>
      <c r="B59" t="s">
        <v>116</v>
      </c>
      <c r="C59" t="s">
        <v>117</v>
      </c>
      <c r="D59" t="s">
        <v>118</v>
      </c>
      <c r="E59" t="s">
        <v>5</v>
      </c>
      <c r="F59" t="s">
        <v>7</v>
      </c>
      <c r="G59" t="s">
        <v>137</v>
      </c>
      <c r="H59" t="s">
        <v>89</v>
      </c>
      <c r="I59">
        <v>1.39</v>
      </c>
      <c r="J59">
        <v>1.0900000000000001</v>
      </c>
      <c r="K59">
        <f t="shared" si="0"/>
        <v>-0.29999999999999982</v>
      </c>
      <c r="L59">
        <f t="shared" si="1"/>
        <v>-21.582733812949627</v>
      </c>
      <c r="M59" s="6"/>
      <c r="N59" s="6"/>
      <c r="O59" s="6"/>
    </row>
    <row r="60" spans="1:18" x14ac:dyDescent="0.25">
      <c r="A60">
        <v>8032022</v>
      </c>
      <c r="B60" t="s">
        <v>116</v>
      </c>
      <c r="C60" t="s">
        <v>117</v>
      </c>
      <c r="D60" t="s">
        <v>118</v>
      </c>
      <c r="E60" t="s">
        <v>5</v>
      </c>
      <c r="F60" t="s">
        <v>7</v>
      </c>
      <c r="G60" t="s">
        <v>138</v>
      </c>
      <c r="H60" t="s">
        <v>89</v>
      </c>
      <c r="I60">
        <v>1.87</v>
      </c>
      <c r="J60">
        <v>1.39</v>
      </c>
      <c r="K60">
        <f t="shared" si="0"/>
        <v>-0.4800000000000002</v>
      </c>
      <c r="L60">
        <f t="shared" si="1"/>
        <v>-25.668449197860969</v>
      </c>
      <c r="M60" s="6"/>
      <c r="N60" s="6"/>
      <c r="O60" s="6"/>
    </row>
    <row r="61" spans="1:18" x14ac:dyDescent="0.25">
      <c r="A61">
        <v>8032022</v>
      </c>
      <c r="B61" t="s">
        <v>116</v>
      </c>
      <c r="C61" t="s">
        <v>117</v>
      </c>
      <c r="D61" t="s">
        <v>118</v>
      </c>
      <c r="E61" t="s">
        <v>5</v>
      </c>
      <c r="F61" t="s">
        <v>7</v>
      </c>
      <c r="G61" t="s">
        <v>139</v>
      </c>
      <c r="H61" t="s">
        <v>89</v>
      </c>
      <c r="I61">
        <v>1.91</v>
      </c>
      <c r="J61">
        <v>1.54</v>
      </c>
      <c r="K61">
        <f t="shared" si="0"/>
        <v>-0.36999999999999988</v>
      </c>
      <c r="L61">
        <f t="shared" si="1"/>
        <v>-19.371727748691097</v>
      </c>
      <c r="M61" s="6"/>
      <c r="N61" s="6"/>
      <c r="O61" s="6"/>
    </row>
    <row r="62" spans="1:18" x14ac:dyDescent="0.25">
      <c r="A62">
        <v>24032022</v>
      </c>
      <c r="B62" t="s">
        <v>116</v>
      </c>
      <c r="C62" t="s">
        <v>117</v>
      </c>
      <c r="D62" t="s">
        <v>118</v>
      </c>
      <c r="E62" t="s">
        <v>140</v>
      </c>
      <c r="F62">
        <v>1</v>
      </c>
      <c r="G62">
        <v>100</v>
      </c>
      <c r="H62">
        <v>100</v>
      </c>
      <c r="I62">
        <v>1.35</v>
      </c>
      <c r="J62">
        <v>1.26</v>
      </c>
      <c r="K62">
        <f t="shared" si="0"/>
        <v>-9.000000000000008E-2</v>
      </c>
      <c r="L62">
        <f t="shared" si="1"/>
        <v>-6.6666666666666723</v>
      </c>
      <c r="M62" s="7">
        <f t="shared" ref="M62:M101" si="4">(I62*0.94)-J62</f>
        <v>8.999999999999897E-3</v>
      </c>
      <c r="N62" s="4">
        <f t="shared" ref="N62:N101" si="5">(M62/I62)*100</f>
        <v>0.66666666666665897</v>
      </c>
      <c r="R62" s="5"/>
    </row>
    <row r="63" spans="1:18" x14ac:dyDescent="0.25">
      <c r="A63">
        <v>24032022</v>
      </c>
      <c r="B63" t="s">
        <v>116</v>
      </c>
      <c r="C63" t="s">
        <v>117</v>
      </c>
      <c r="D63" t="s">
        <v>118</v>
      </c>
      <c r="E63" t="s">
        <v>140</v>
      </c>
      <c r="F63">
        <v>2</v>
      </c>
      <c r="G63">
        <v>100</v>
      </c>
      <c r="H63">
        <v>100</v>
      </c>
      <c r="I63">
        <v>1.4</v>
      </c>
      <c r="J63">
        <v>1.18</v>
      </c>
      <c r="K63">
        <f t="shared" si="0"/>
        <v>-0.21999999999999997</v>
      </c>
      <c r="L63">
        <f t="shared" si="1"/>
        <v>-15.714285714285714</v>
      </c>
      <c r="M63" s="7">
        <f t="shared" si="4"/>
        <v>0.1359999999999999</v>
      </c>
      <c r="N63" s="4">
        <f t="shared" si="5"/>
        <v>9.7142857142857064</v>
      </c>
      <c r="R63" s="5"/>
    </row>
    <row r="64" spans="1:18" x14ac:dyDescent="0.25">
      <c r="A64">
        <v>24032022</v>
      </c>
      <c r="B64" t="s">
        <v>116</v>
      </c>
      <c r="C64" t="s">
        <v>117</v>
      </c>
      <c r="D64" t="s">
        <v>118</v>
      </c>
      <c r="E64" t="s">
        <v>140</v>
      </c>
      <c r="F64">
        <v>3</v>
      </c>
      <c r="G64">
        <v>100</v>
      </c>
      <c r="H64">
        <v>100</v>
      </c>
      <c r="I64">
        <v>1.4</v>
      </c>
      <c r="J64">
        <v>0.99</v>
      </c>
      <c r="K64">
        <f t="shared" si="0"/>
        <v>-0.40999999999999992</v>
      </c>
      <c r="L64">
        <f t="shared" si="1"/>
        <v>-29.285714285714281</v>
      </c>
      <c r="M64" s="7">
        <f t="shared" si="4"/>
        <v>0.32599999999999985</v>
      </c>
      <c r="N64" s="4">
        <f t="shared" si="5"/>
        <v>23.285714285714278</v>
      </c>
      <c r="R64" s="7"/>
    </row>
    <row r="65" spans="1:14" x14ac:dyDescent="0.25">
      <c r="A65">
        <v>24032022</v>
      </c>
      <c r="B65" t="s">
        <v>116</v>
      </c>
      <c r="C65" t="s">
        <v>117</v>
      </c>
      <c r="D65" t="s">
        <v>118</v>
      </c>
      <c r="E65" t="s">
        <v>140</v>
      </c>
      <c r="F65">
        <v>4</v>
      </c>
      <c r="G65">
        <v>100</v>
      </c>
      <c r="H65">
        <v>100</v>
      </c>
      <c r="I65">
        <v>1.41</v>
      </c>
      <c r="J65">
        <v>1.18</v>
      </c>
      <c r="K65">
        <f t="shared" si="0"/>
        <v>-0.22999999999999998</v>
      </c>
      <c r="L65">
        <f t="shared" si="1"/>
        <v>-16.312056737588652</v>
      </c>
      <c r="M65" s="7">
        <f t="shared" si="4"/>
        <v>0.14539999999999997</v>
      </c>
      <c r="N65" s="4">
        <f t="shared" si="5"/>
        <v>10.312056737588652</v>
      </c>
    </row>
    <row r="66" spans="1:14" x14ac:dyDescent="0.25">
      <c r="A66">
        <v>24032022</v>
      </c>
      <c r="B66" t="s">
        <v>116</v>
      </c>
      <c r="C66" t="s">
        <v>117</v>
      </c>
      <c r="D66" t="s">
        <v>118</v>
      </c>
      <c r="E66" t="s">
        <v>140</v>
      </c>
      <c r="F66">
        <v>5</v>
      </c>
      <c r="G66">
        <v>100</v>
      </c>
      <c r="H66">
        <v>100</v>
      </c>
      <c r="I66">
        <v>1.1499999999999999</v>
      </c>
      <c r="J66">
        <v>0.97</v>
      </c>
      <c r="K66">
        <f t="shared" ref="K66:K129" si="6">J66-I66</f>
        <v>-0.17999999999999994</v>
      </c>
      <c r="L66">
        <f t="shared" ref="L66:L129" si="7">(K66/I66)*100</f>
        <v>-15.652173913043473</v>
      </c>
      <c r="M66" s="7">
        <f t="shared" si="4"/>
        <v>0.11099999999999999</v>
      </c>
      <c r="N66" s="4">
        <f t="shared" si="5"/>
        <v>9.6521739130434785</v>
      </c>
    </row>
    <row r="67" spans="1:14" x14ac:dyDescent="0.25">
      <c r="A67">
        <v>24032022</v>
      </c>
      <c r="B67" t="s">
        <v>116</v>
      </c>
      <c r="C67" t="s">
        <v>117</v>
      </c>
      <c r="D67" t="s">
        <v>118</v>
      </c>
      <c r="E67" t="s">
        <v>140</v>
      </c>
      <c r="F67">
        <v>6</v>
      </c>
      <c r="G67">
        <v>100</v>
      </c>
      <c r="H67">
        <v>100</v>
      </c>
      <c r="I67">
        <v>1.24</v>
      </c>
      <c r="J67">
        <v>1.23</v>
      </c>
      <c r="K67">
        <f t="shared" si="6"/>
        <v>-1.0000000000000009E-2</v>
      </c>
      <c r="L67">
        <f t="shared" si="7"/>
        <v>-0.80645161290322642</v>
      </c>
      <c r="M67" s="7">
        <f t="shared" si="4"/>
        <v>-6.4400000000000013E-2</v>
      </c>
      <c r="N67" s="4">
        <f t="shared" si="5"/>
        <v>-5.1935483870967758</v>
      </c>
    </row>
    <row r="68" spans="1:14" x14ac:dyDescent="0.25">
      <c r="A68">
        <v>24032022</v>
      </c>
      <c r="B68" t="s">
        <v>116</v>
      </c>
      <c r="C68" t="s">
        <v>117</v>
      </c>
      <c r="D68" t="s">
        <v>118</v>
      </c>
      <c r="E68" t="s">
        <v>140</v>
      </c>
      <c r="F68">
        <v>7</v>
      </c>
      <c r="G68">
        <v>100</v>
      </c>
      <c r="H68">
        <v>100</v>
      </c>
      <c r="I68">
        <v>1.1299999999999999</v>
      </c>
      <c r="J68">
        <v>0.98</v>
      </c>
      <c r="K68">
        <f t="shared" si="6"/>
        <v>-0.14999999999999991</v>
      </c>
      <c r="L68">
        <f t="shared" si="7"/>
        <v>-13.274336283185834</v>
      </c>
      <c r="M68" s="7">
        <f t="shared" si="4"/>
        <v>8.2199999999999829E-2</v>
      </c>
      <c r="N68" s="4">
        <f t="shared" si="5"/>
        <v>7.2743362831858267</v>
      </c>
    </row>
    <row r="69" spans="1:14" x14ac:dyDescent="0.25">
      <c r="A69">
        <v>24032022</v>
      </c>
      <c r="B69" t="s">
        <v>116</v>
      </c>
      <c r="C69" t="s">
        <v>117</v>
      </c>
      <c r="D69" t="s">
        <v>118</v>
      </c>
      <c r="E69" t="s">
        <v>140</v>
      </c>
      <c r="F69">
        <v>8</v>
      </c>
      <c r="G69">
        <v>100</v>
      </c>
      <c r="H69">
        <v>100</v>
      </c>
      <c r="I69">
        <v>1.34</v>
      </c>
      <c r="J69">
        <v>0.96</v>
      </c>
      <c r="K69">
        <f t="shared" si="6"/>
        <v>-0.38000000000000012</v>
      </c>
      <c r="L69">
        <f t="shared" si="7"/>
        <v>-28.358208955223891</v>
      </c>
      <c r="M69" s="7">
        <f t="shared" si="4"/>
        <v>0.29960000000000009</v>
      </c>
      <c r="N69" s="4">
        <f t="shared" si="5"/>
        <v>22.358208955223883</v>
      </c>
    </row>
    <row r="70" spans="1:14" x14ac:dyDescent="0.25">
      <c r="A70">
        <v>24032022</v>
      </c>
      <c r="B70" t="s">
        <v>116</v>
      </c>
      <c r="C70" t="s">
        <v>117</v>
      </c>
      <c r="D70" t="s">
        <v>118</v>
      </c>
      <c r="E70" t="s">
        <v>140</v>
      </c>
      <c r="F70">
        <v>9</v>
      </c>
      <c r="G70">
        <v>100</v>
      </c>
      <c r="H70">
        <v>100</v>
      </c>
      <c r="I70">
        <v>1.5</v>
      </c>
      <c r="J70">
        <v>1.1399999999999999</v>
      </c>
      <c r="K70">
        <f t="shared" si="6"/>
        <v>-0.3600000000000001</v>
      </c>
      <c r="L70">
        <f t="shared" si="7"/>
        <v>-24.000000000000007</v>
      </c>
      <c r="M70" s="7">
        <f t="shared" si="4"/>
        <v>0.27</v>
      </c>
      <c r="N70" s="4">
        <f t="shared" si="5"/>
        <v>18.000000000000004</v>
      </c>
    </row>
    <row r="71" spans="1:14" x14ac:dyDescent="0.25">
      <c r="A71">
        <v>24032022</v>
      </c>
      <c r="B71" t="s">
        <v>116</v>
      </c>
      <c r="C71" t="s">
        <v>117</v>
      </c>
      <c r="D71" t="s">
        <v>118</v>
      </c>
      <c r="E71" t="s">
        <v>140</v>
      </c>
      <c r="F71">
        <v>10</v>
      </c>
      <c r="G71">
        <v>100</v>
      </c>
      <c r="H71">
        <v>100</v>
      </c>
      <c r="I71">
        <v>1.3</v>
      </c>
      <c r="J71">
        <v>1.17</v>
      </c>
      <c r="K71">
        <f t="shared" si="6"/>
        <v>-0.13000000000000012</v>
      </c>
      <c r="L71">
        <f t="shared" si="7"/>
        <v>-10.000000000000009</v>
      </c>
      <c r="M71" s="7">
        <f t="shared" si="4"/>
        <v>5.2000000000000046E-2</v>
      </c>
      <c r="N71" s="4">
        <f t="shared" si="5"/>
        <v>4.0000000000000036</v>
      </c>
    </row>
    <row r="72" spans="1:14" x14ac:dyDescent="0.25">
      <c r="A72">
        <v>24032022</v>
      </c>
      <c r="B72" t="s">
        <v>116</v>
      </c>
      <c r="C72" t="s">
        <v>117</v>
      </c>
      <c r="D72" t="s">
        <v>118</v>
      </c>
      <c r="E72" t="s">
        <v>140</v>
      </c>
      <c r="F72">
        <v>1</v>
      </c>
      <c r="G72">
        <v>300</v>
      </c>
      <c r="H72">
        <v>300</v>
      </c>
      <c r="I72">
        <v>1.42</v>
      </c>
      <c r="J72">
        <v>1.1499999999999999</v>
      </c>
      <c r="K72">
        <f t="shared" si="6"/>
        <v>-0.27</v>
      </c>
      <c r="L72">
        <f t="shared" si="7"/>
        <v>-19.014084507042256</v>
      </c>
      <c r="M72" s="7">
        <f t="shared" si="4"/>
        <v>0.18479999999999985</v>
      </c>
      <c r="N72" s="4">
        <f t="shared" si="5"/>
        <v>13.014084507042245</v>
      </c>
    </row>
    <row r="73" spans="1:14" x14ac:dyDescent="0.25">
      <c r="A73">
        <v>24032022</v>
      </c>
      <c r="B73" t="s">
        <v>116</v>
      </c>
      <c r="C73" t="s">
        <v>117</v>
      </c>
      <c r="D73" t="s">
        <v>118</v>
      </c>
      <c r="E73" t="s">
        <v>140</v>
      </c>
      <c r="F73">
        <v>2</v>
      </c>
      <c r="G73">
        <v>300</v>
      </c>
      <c r="H73">
        <v>300</v>
      </c>
      <c r="I73">
        <v>1.43</v>
      </c>
      <c r="J73">
        <v>1.1299999999999999</v>
      </c>
      <c r="K73">
        <f t="shared" si="6"/>
        <v>-0.30000000000000004</v>
      </c>
      <c r="L73">
        <f t="shared" si="7"/>
        <v>-20.979020979020984</v>
      </c>
      <c r="M73" s="7">
        <f t="shared" si="4"/>
        <v>0.21419999999999995</v>
      </c>
      <c r="N73" s="4">
        <f t="shared" si="5"/>
        <v>14.979020979020977</v>
      </c>
    </row>
    <row r="74" spans="1:14" x14ac:dyDescent="0.25">
      <c r="A74">
        <v>24032022</v>
      </c>
      <c r="B74" t="s">
        <v>116</v>
      </c>
      <c r="C74" t="s">
        <v>117</v>
      </c>
      <c r="D74" t="s">
        <v>118</v>
      </c>
      <c r="E74" t="s">
        <v>140</v>
      </c>
      <c r="F74">
        <v>3</v>
      </c>
      <c r="G74">
        <v>300</v>
      </c>
      <c r="H74">
        <v>300</v>
      </c>
      <c r="I74">
        <v>1.4</v>
      </c>
      <c r="J74">
        <v>1.01</v>
      </c>
      <c r="K74">
        <f t="shared" si="6"/>
        <v>-0.3899999999999999</v>
      </c>
      <c r="L74">
        <f t="shared" si="7"/>
        <v>-27.857142857142854</v>
      </c>
      <c r="M74" s="7">
        <f t="shared" si="4"/>
        <v>0.30599999999999983</v>
      </c>
      <c r="N74" s="4">
        <f t="shared" si="5"/>
        <v>21.857142857142847</v>
      </c>
    </row>
    <row r="75" spans="1:14" x14ac:dyDescent="0.25">
      <c r="A75">
        <v>24032022</v>
      </c>
      <c r="B75" t="s">
        <v>116</v>
      </c>
      <c r="C75" t="s">
        <v>117</v>
      </c>
      <c r="D75" t="s">
        <v>118</v>
      </c>
      <c r="E75" t="s">
        <v>140</v>
      </c>
      <c r="F75">
        <v>4</v>
      </c>
      <c r="G75">
        <v>300</v>
      </c>
      <c r="H75">
        <v>300</v>
      </c>
      <c r="I75">
        <v>1.36</v>
      </c>
      <c r="J75">
        <v>1.18</v>
      </c>
      <c r="K75">
        <f t="shared" si="6"/>
        <v>-0.18000000000000016</v>
      </c>
      <c r="L75">
        <f t="shared" si="7"/>
        <v>-13.23529411764707</v>
      </c>
      <c r="M75" s="7">
        <f t="shared" si="4"/>
        <v>9.8400000000000043E-2</v>
      </c>
      <c r="N75" s="4">
        <f t="shared" si="5"/>
        <v>7.2352941176470615</v>
      </c>
    </row>
    <row r="76" spans="1:14" x14ac:dyDescent="0.25">
      <c r="A76">
        <v>24032022</v>
      </c>
      <c r="B76" t="s">
        <v>116</v>
      </c>
      <c r="C76" t="s">
        <v>117</v>
      </c>
      <c r="D76" t="s">
        <v>118</v>
      </c>
      <c r="E76" t="s">
        <v>140</v>
      </c>
      <c r="F76">
        <v>5</v>
      </c>
      <c r="G76">
        <v>300</v>
      </c>
      <c r="H76">
        <v>300</v>
      </c>
      <c r="I76">
        <v>1.1299999999999999</v>
      </c>
      <c r="J76">
        <v>0.93</v>
      </c>
      <c r="K76">
        <f t="shared" si="6"/>
        <v>-0.19999999999999984</v>
      </c>
      <c r="L76">
        <f t="shared" si="7"/>
        <v>-17.699115044247776</v>
      </c>
      <c r="M76" s="7">
        <f t="shared" si="4"/>
        <v>0.13219999999999976</v>
      </c>
      <c r="N76" s="4">
        <f t="shared" si="5"/>
        <v>11.699115044247769</v>
      </c>
    </row>
    <row r="77" spans="1:14" x14ac:dyDescent="0.25">
      <c r="A77">
        <v>24032022</v>
      </c>
      <c r="B77" t="s">
        <v>116</v>
      </c>
      <c r="C77" t="s">
        <v>117</v>
      </c>
      <c r="D77" t="s">
        <v>118</v>
      </c>
      <c r="E77" t="s">
        <v>140</v>
      </c>
      <c r="F77">
        <v>6</v>
      </c>
      <c r="G77">
        <v>300</v>
      </c>
      <c r="H77">
        <v>300</v>
      </c>
      <c r="I77">
        <v>1.17</v>
      </c>
      <c r="J77">
        <v>0.5</v>
      </c>
      <c r="K77">
        <f t="shared" si="6"/>
        <v>-0.66999999999999993</v>
      </c>
      <c r="L77">
        <f t="shared" si="7"/>
        <v>-57.26495726495726</v>
      </c>
      <c r="M77" s="7">
        <f t="shared" si="4"/>
        <v>0.59979999999999989</v>
      </c>
      <c r="N77" s="4">
        <f t="shared" si="5"/>
        <v>51.264957264957253</v>
      </c>
    </row>
    <row r="78" spans="1:14" x14ac:dyDescent="0.25">
      <c r="A78">
        <v>24032022</v>
      </c>
      <c r="B78" t="s">
        <v>116</v>
      </c>
      <c r="C78" t="s">
        <v>117</v>
      </c>
      <c r="D78" t="s">
        <v>118</v>
      </c>
      <c r="E78" t="s">
        <v>140</v>
      </c>
      <c r="F78">
        <v>7</v>
      </c>
      <c r="G78">
        <v>300</v>
      </c>
      <c r="H78">
        <v>300</v>
      </c>
      <c r="I78">
        <v>1.22</v>
      </c>
      <c r="J78">
        <v>1</v>
      </c>
      <c r="K78">
        <f t="shared" si="6"/>
        <v>-0.21999999999999997</v>
      </c>
      <c r="L78">
        <f t="shared" si="7"/>
        <v>-18.032786885245898</v>
      </c>
      <c r="M78" s="7">
        <f t="shared" si="4"/>
        <v>0.14679999999999982</v>
      </c>
      <c r="N78" s="4">
        <f t="shared" si="5"/>
        <v>12.032786885245887</v>
      </c>
    </row>
    <row r="79" spans="1:14" x14ac:dyDescent="0.25">
      <c r="A79">
        <v>24032022</v>
      </c>
      <c r="B79" t="s">
        <v>116</v>
      </c>
      <c r="C79" t="s">
        <v>117</v>
      </c>
      <c r="D79" t="s">
        <v>118</v>
      </c>
      <c r="E79" t="s">
        <v>140</v>
      </c>
      <c r="F79">
        <v>8</v>
      </c>
      <c r="G79">
        <v>300</v>
      </c>
      <c r="H79">
        <v>300</v>
      </c>
      <c r="I79">
        <v>1.35</v>
      </c>
      <c r="J79">
        <v>0.85</v>
      </c>
      <c r="K79">
        <f t="shared" si="6"/>
        <v>-0.50000000000000011</v>
      </c>
      <c r="L79">
        <f t="shared" si="7"/>
        <v>-37.037037037037038</v>
      </c>
      <c r="M79" s="7">
        <f t="shared" si="4"/>
        <v>0.41899999999999993</v>
      </c>
      <c r="N79" s="4">
        <f t="shared" si="5"/>
        <v>31.037037037037031</v>
      </c>
    </row>
    <row r="80" spans="1:14" x14ac:dyDescent="0.25">
      <c r="A80">
        <v>24032022</v>
      </c>
      <c r="B80" t="s">
        <v>116</v>
      </c>
      <c r="C80" t="s">
        <v>117</v>
      </c>
      <c r="D80" t="s">
        <v>118</v>
      </c>
      <c r="E80" t="s">
        <v>140</v>
      </c>
      <c r="F80">
        <v>9</v>
      </c>
      <c r="G80">
        <v>300</v>
      </c>
      <c r="H80">
        <v>300</v>
      </c>
      <c r="I80">
        <v>1.49</v>
      </c>
      <c r="J80">
        <v>1.18</v>
      </c>
      <c r="K80">
        <f t="shared" si="6"/>
        <v>-0.31000000000000005</v>
      </c>
      <c r="L80">
        <f t="shared" si="7"/>
        <v>-20.805369127516784</v>
      </c>
      <c r="M80" s="7">
        <f t="shared" si="4"/>
        <v>0.22059999999999991</v>
      </c>
      <c r="N80" s="4">
        <f t="shared" si="5"/>
        <v>14.805369127516773</v>
      </c>
    </row>
    <row r="81" spans="1:14" x14ac:dyDescent="0.25">
      <c r="A81">
        <v>24032022</v>
      </c>
      <c r="B81" t="s">
        <v>116</v>
      </c>
      <c r="C81" t="s">
        <v>117</v>
      </c>
      <c r="D81" t="s">
        <v>118</v>
      </c>
      <c r="E81" t="s">
        <v>140</v>
      </c>
      <c r="F81">
        <v>10</v>
      </c>
      <c r="G81">
        <v>300</v>
      </c>
      <c r="H81">
        <v>300</v>
      </c>
      <c r="I81">
        <v>1.26</v>
      </c>
      <c r="J81">
        <v>0.98</v>
      </c>
      <c r="K81">
        <f t="shared" si="6"/>
        <v>-0.28000000000000003</v>
      </c>
      <c r="L81">
        <f t="shared" si="7"/>
        <v>-22.222222222222225</v>
      </c>
      <c r="M81" s="7">
        <f t="shared" si="4"/>
        <v>0.20439999999999992</v>
      </c>
      <c r="N81" s="4">
        <f t="shared" si="5"/>
        <v>16.222222222222214</v>
      </c>
    </row>
    <row r="82" spans="1:14" x14ac:dyDescent="0.25">
      <c r="A82">
        <v>24032022</v>
      </c>
      <c r="B82" t="s">
        <v>116</v>
      </c>
      <c r="C82" t="s">
        <v>117</v>
      </c>
      <c r="D82" t="s">
        <v>118</v>
      </c>
      <c r="E82" t="s">
        <v>140</v>
      </c>
      <c r="F82">
        <v>1</v>
      </c>
      <c r="G82">
        <v>900</v>
      </c>
      <c r="H82">
        <v>900</v>
      </c>
      <c r="I82">
        <v>1.4</v>
      </c>
      <c r="J82">
        <v>1.07</v>
      </c>
      <c r="K82">
        <f t="shared" si="6"/>
        <v>-0.32999999999999985</v>
      </c>
      <c r="L82">
        <f t="shared" si="7"/>
        <v>-23.571428571428562</v>
      </c>
      <c r="M82" s="7">
        <f t="shared" si="4"/>
        <v>0.24599999999999977</v>
      </c>
      <c r="N82" s="4">
        <f t="shared" si="5"/>
        <v>17.571428571428559</v>
      </c>
    </row>
    <row r="83" spans="1:14" x14ac:dyDescent="0.25">
      <c r="A83">
        <v>24032022</v>
      </c>
      <c r="B83" t="s">
        <v>116</v>
      </c>
      <c r="C83" t="s">
        <v>117</v>
      </c>
      <c r="D83" t="s">
        <v>118</v>
      </c>
      <c r="E83" t="s">
        <v>140</v>
      </c>
      <c r="F83">
        <v>2</v>
      </c>
      <c r="G83">
        <v>900</v>
      </c>
      <c r="H83">
        <v>900</v>
      </c>
      <c r="I83">
        <v>1.34</v>
      </c>
      <c r="J83">
        <v>1.03</v>
      </c>
      <c r="K83">
        <f t="shared" si="6"/>
        <v>-0.31000000000000005</v>
      </c>
      <c r="L83">
        <f t="shared" si="7"/>
        <v>-23.134328358208958</v>
      </c>
      <c r="M83" s="7">
        <f t="shared" si="4"/>
        <v>0.22960000000000003</v>
      </c>
      <c r="N83" s="4">
        <f t="shared" si="5"/>
        <v>17.134328358208954</v>
      </c>
    </row>
    <row r="84" spans="1:14" x14ac:dyDescent="0.25">
      <c r="A84">
        <v>24032022</v>
      </c>
      <c r="B84" t="s">
        <v>116</v>
      </c>
      <c r="C84" t="s">
        <v>117</v>
      </c>
      <c r="D84" t="s">
        <v>118</v>
      </c>
      <c r="E84" t="s">
        <v>140</v>
      </c>
      <c r="F84">
        <v>3</v>
      </c>
      <c r="G84">
        <v>900</v>
      </c>
      <c r="H84">
        <v>900</v>
      </c>
      <c r="I84">
        <v>1.38</v>
      </c>
      <c r="J84">
        <v>1</v>
      </c>
      <c r="K84">
        <f t="shared" si="6"/>
        <v>-0.37999999999999989</v>
      </c>
      <c r="L84">
        <f t="shared" si="7"/>
        <v>-27.536231884057965</v>
      </c>
      <c r="M84" s="7">
        <f t="shared" si="4"/>
        <v>0.29719999999999991</v>
      </c>
      <c r="N84" s="4">
        <f t="shared" si="5"/>
        <v>21.536231884057965</v>
      </c>
    </row>
    <row r="85" spans="1:14" x14ac:dyDescent="0.25">
      <c r="A85">
        <v>24032022</v>
      </c>
      <c r="B85" t="s">
        <v>116</v>
      </c>
      <c r="C85" t="s">
        <v>117</v>
      </c>
      <c r="D85" t="s">
        <v>118</v>
      </c>
      <c r="E85" t="s">
        <v>140</v>
      </c>
      <c r="F85">
        <v>4</v>
      </c>
      <c r="G85">
        <v>900</v>
      </c>
      <c r="H85">
        <v>900</v>
      </c>
      <c r="I85">
        <v>1.39</v>
      </c>
      <c r="J85">
        <v>0.8</v>
      </c>
      <c r="K85">
        <f t="shared" si="6"/>
        <v>-0.58999999999999986</v>
      </c>
      <c r="L85">
        <f t="shared" si="7"/>
        <v>-42.446043165467614</v>
      </c>
      <c r="M85" s="7">
        <f t="shared" si="4"/>
        <v>0.50659999999999972</v>
      </c>
      <c r="N85" s="4">
        <f t="shared" si="5"/>
        <v>36.446043165467607</v>
      </c>
    </row>
    <row r="86" spans="1:14" x14ac:dyDescent="0.25">
      <c r="A86">
        <v>24032022</v>
      </c>
      <c r="B86" t="s">
        <v>116</v>
      </c>
      <c r="C86" t="s">
        <v>117</v>
      </c>
      <c r="D86" t="s">
        <v>118</v>
      </c>
      <c r="E86" t="s">
        <v>140</v>
      </c>
      <c r="F86">
        <v>5</v>
      </c>
      <c r="G86">
        <v>900</v>
      </c>
      <c r="H86">
        <v>900</v>
      </c>
      <c r="I86">
        <v>1.06</v>
      </c>
      <c r="J86">
        <v>0.87</v>
      </c>
      <c r="K86">
        <f t="shared" si="6"/>
        <v>-0.19000000000000006</v>
      </c>
      <c r="L86">
        <f t="shared" si="7"/>
        <v>-17.924528301886795</v>
      </c>
      <c r="M86" s="7">
        <f t="shared" si="4"/>
        <v>0.12639999999999996</v>
      </c>
      <c r="N86" s="4">
        <f t="shared" si="5"/>
        <v>11.924528301886788</v>
      </c>
    </row>
    <row r="87" spans="1:14" x14ac:dyDescent="0.25">
      <c r="A87">
        <v>24032022</v>
      </c>
      <c r="B87" t="s">
        <v>116</v>
      </c>
      <c r="C87" t="s">
        <v>117</v>
      </c>
      <c r="D87" t="s">
        <v>118</v>
      </c>
      <c r="E87" t="s">
        <v>140</v>
      </c>
      <c r="F87">
        <v>6</v>
      </c>
      <c r="G87">
        <v>900</v>
      </c>
      <c r="H87">
        <v>900</v>
      </c>
      <c r="I87">
        <v>1.22</v>
      </c>
      <c r="J87">
        <v>1.06</v>
      </c>
      <c r="K87">
        <f t="shared" si="6"/>
        <v>-0.15999999999999992</v>
      </c>
      <c r="L87">
        <f t="shared" si="7"/>
        <v>-13.114754098360649</v>
      </c>
      <c r="M87" s="7">
        <f t="shared" si="4"/>
        <v>8.6799999999999766E-2</v>
      </c>
      <c r="N87" s="4">
        <f t="shared" si="5"/>
        <v>7.1147540983606374</v>
      </c>
    </row>
    <row r="88" spans="1:14" x14ac:dyDescent="0.25">
      <c r="A88">
        <v>24032022</v>
      </c>
      <c r="B88" t="s">
        <v>116</v>
      </c>
      <c r="C88" t="s">
        <v>117</v>
      </c>
      <c r="D88" t="s">
        <v>118</v>
      </c>
      <c r="E88" t="s">
        <v>140</v>
      </c>
      <c r="F88">
        <v>7</v>
      </c>
      <c r="G88">
        <v>900</v>
      </c>
      <c r="H88">
        <v>900</v>
      </c>
      <c r="I88">
        <v>1.23</v>
      </c>
      <c r="J88">
        <v>1.01</v>
      </c>
      <c r="K88">
        <f t="shared" si="6"/>
        <v>-0.21999999999999997</v>
      </c>
      <c r="L88">
        <f t="shared" si="7"/>
        <v>-17.886178861788615</v>
      </c>
      <c r="M88" s="7">
        <f t="shared" si="4"/>
        <v>0.14619999999999989</v>
      </c>
      <c r="N88" s="4">
        <f t="shared" si="5"/>
        <v>11.886178861788608</v>
      </c>
    </row>
    <row r="89" spans="1:14" x14ac:dyDescent="0.25">
      <c r="A89">
        <v>24032022</v>
      </c>
      <c r="B89" t="s">
        <v>116</v>
      </c>
      <c r="C89" t="s">
        <v>117</v>
      </c>
      <c r="D89" t="s">
        <v>118</v>
      </c>
      <c r="E89" t="s">
        <v>140</v>
      </c>
      <c r="F89">
        <v>8</v>
      </c>
      <c r="G89">
        <v>900</v>
      </c>
      <c r="H89">
        <v>900</v>
      </c>
      <c r="I89">
        <v>1.25</v>
      </c>
      <c r="J89">
        <v>1.1000000000000001</v>
      </c>
      <c r="K89">
        <f t="shared" si="6"/>
        <v>-0.14999999999999991</v>
      </c>
      <c r="L89">
        <f t="shared" si="7"/>
        <v>-11.999999999999993</v>
      </c>
      <c r="M89" s="7">
        <f t="shared" si="4"/>
        <v>7.4999999999999734E-2</v>
      </c>
      <c r="N89" s="4">
        <f t="shared" si="5"/>
        <v>5.9999999999999787</v>
      </c>
    </row>
    <row r="90" spans="1:14" x14ac:dyDescent="0.25">
      <c r="A90">
        <v>24032022</v>
      </c>
      <c r="B90" t="s">
        <v>116</v>
      </c>
      <c r="C90" t="s">
        <v>117</v>
      </c>
      <c r="D90" t="s">
        <v>118</v>
      </c>
      <c r="E90" t="s">
        <v>140</v>
      </c>
      <c r="F90">
        <v>9</v>
      </c>
      <c r="G90">
        <v>900</v>
      </c>
      <c r="H90">
        <v>900</v>
      </c>
      <c r="I90">
        <v>1.5</v>
      </c>
      <c r="J90">
        <v>1.04</v>
      </c>
      <c r="K90">
        <f t="shared" si="6"/>
        <v>-0.45999999999999996</v>
      </c>
      <c r="L90">
        <f t="shared" si="7"/>
        <v>-30.666666666666664</v>
      </c>
      <c r="M90" s="7">
        <f t="shared" si="4"/>
        <v>0.36999999999999988</v>
      </c>
      <c r="N90" s="4">
        <f t="shared" si="5"/>
        <v>24.666666666666657</v>
      </c>
    </row>
    <row r="91" spans="1:14" x14ac:dyDescent="0.25">
      <c r="A91">
        <v>24032022</v>
      </c>
      <c r="B91" t="s">
        <v>116</v>
      </c>
      <c r="C91" t="s">
        <v>117</v>
      </c>
      <c r="D91" t="s">
        <v>118</v>
      </c>
      <c r="E91" t="s">
        <v>140</v>
      </c>
      <c r="F91">
        <v>10</v>
      </c>
      <c r="G91">
        <v>900</v>
      </c>
      <c r="H91">
        <v>900</v>
      </c>
      <c r="I91">
        <v>1.29</v>
      </c>
      <c r="J91">
        <v>0.45</v>
      </c>
      <c r="K91">
        <f t="shared" si="6"/>
        <v>-0.84000000000000008</v>
      </c>
      <c r="L91">
        <f t="shared" si="7"/>
        <v>-65.116279069767444</v>
      </c>
      <c r="M91" s="7">
        <f t="shared" si="4"/>
        <v>0.76259999999999994</v>
      </c>
      <c r="N91" s="4">
        <f t="shared" si="5"/>
        <v>59.116279069767444</v>
      </c>
    </row>
    <row r="92" spans="1:14" x14ac:dyDescent="0.25">
      <c r="A92">
        <v>24032022</v>
      </c>
      <c r="B92" t="s">
        <v>116</v>
      </c>
      <c r="C92" t="s">
        <v>117</v>
      </c>
      <c r="D92" t="s">
        <v>118</v>
      </c>
      <c r="E92" t="s">
        <v>140</v>
      </c>
      <c r="F92">
        <v>1</v>
      </c>
      <c r="G92" t="s">
        <v>7</v>
      </c>
      <c r="H92" t="s">
        <v>7</v>
      </c>
      <c r="I92">
        <v>1.36</v>
      </c>
      <c r="J92">
        <v>1.06</v>
      </c>
      <c r="K92">
        <f t="shared" si="6"/>
        <v>-0.30000000000000004</v>
      </c>
      <c r="L92">
        <f t="shared" si="7"/>
        <v>-22.058823529411768</v>
      </c>
      <c r="M92" s="7">
        <f t="shared" si="4"/>
        <v>0.21839999999999993</v>
      </c>
      <c r="N92" s="4">
        <f t="shared" si="5"/>
        <v>16.058823529411757</v>
      </c>
    </row>
    <row r="93" spans="1:14" x14ac:dyDescent="0.25">
      <c r="A93">
        <v>24032022</v>
      </c>
      <c r="B93" t="s">
        <v>116</v>
      </c>
      <c r="C93" t="s">
        <v>117</v>
      </c>
      <c r="D93" t="s">
        <v>118</v>
      </c>
      <c r="E93" t="s">
        <v>140</v>
      </c>
      <c r="F93">
        <v>2</v>
      </c>
      <c r="G93" t="s">
        <v>7</v>
      </c>
      <c r="H93" t="s">
        <v>7</v>
      </c>
      <c r="I93">
        <v>1.38</v>
      </c>
      <c r="J93">
        <v>1.18</v>
      </c>
      <c r="K93">
        <f t="shared" si="6"/>
        <v>-0.19999999999999996</v>
      </c>
      <c r="L93">
        <f t="shared" si="7"/>
        <v>-14.492753623188403</v>
      </c>
      <c r="M93" s="7">
        <f t="shared" si="4"/>
        <v>0.11719999999999997</v>
      </c>
      <c r="N93" s="4">
        <f t="shared" si="5"/>
        <v>8.4927536231884044</v>
      </c>
    </row>
    <row r="94" spans="1:14" x14ac:dyDescent="0.25">
      <c r="A94">
        <v>24032022</v>
      </c>
      <c r="B94" t="s">
        <v>116</v>
      </c>
      <c r="C94" t="s">
        <v>117</v>
      </c>
      <c r="D94" t="s">
        <v>118</v>
      </c>
      <c r="E94" t="s">
        <v>140</v>
      </c>
      <c r="F94">
        <v>3</v>
      </c>
      <c r="G94" t="s">
        <v>7</v>
      </c>
      <c r="H94" t="s">
        <v>7</v>
      </c>
      <c r="I94">
        <v>1.35</v>
      </c>
      <c r="J94">
        <v>0.61</v>
      </c>
      <c r="K94">
        <f t="shared" si="6"/>
        <v>-0.7400000000000001</v>
      </c>
      <c r="L94">
        <f t="shared" si="7"/>
        <v>-54.814814814814817</v>
      </c>
      <c r="M94" s="7">
        <f t="shared" si="4"/>
        <v>0.65899999999999992</v>
      </c>
      <c r="N94" s="4">
        <f t="shared" si="5"/>
        <v>48.814814814814802</v>
      </c>
    </row>
    <row r="95" spans="1:14" x14ac:dyDescent="0.25">
      <c r="A95">
        <v>24032022</v>
      </c>
      <c r="B95" t="s">
        <v>116</v>
      </c>
      <c r="C95" t="s">
        <v>117</v>
      </c>
      <c r="D95" t="s">
        <v>118</v>
      </c>
      <c r="E95" t="s">
        <v>140</v>
      </c>
      <c r="F95">
        <v>4</v>
      </c>
      <c r="G95" t="s">
        <v>7</v>
      </c>
      <c r="H95" t="s">
        <v>7</v>
      </c>
      <c r="I95">
        <v>1.43</v>
      </c>
      <c r="J95">
        <v>1.27</v>
      </c>
      <c r="K95">
        <f t="shared" si="6"/>
        <v>-0.15999999999999992</v>
      </c>
      <c r="L95">
        <f t="shared" si="7"/>
        <v>-11.188811188811183</v>
      </c>
      <c r="M95" s="7">
        <f t="shared" si="4"/>
        <v>7.4199999999999822E-2</v>
      </c>
      <c r="N95" s="4">
        <f t="shared" si="5"/>
        <v>5.1888111888111768</v>
      </c>
    </row>
    <row r="96" spans="1:14" x14ac:dyDescent="0.25">
      <c r="A96">
        <v>24032022</v>
      </c>
      <c r="B96" t="s">
        <v>116</v>
      </c>
      <c r="C96" t="s">
        <v>117</v>
      </c>
      <c r="D96" t="s">
        <v>118</v>
      </c>
      <c r="E96" t="s">
        <v>140</v>
      </c>
      <c r="F96">
        <v>5</v>
      </c>
      <c r="G96" t="s">
        <v>7</v>
      </c>
      <c r="H96" t="s">
        <v>7</v>
      </c>
      <c r="I96">
        <v>1.08</v>
      </c>
      <c r="J96">
        <v>0.9</v>
      </c>
      <c r="K96">
        <f t="shared" si="6"/>
        <v>-0.18000000000000005</v>
      </c>
      <c r="L96">
        <f t="shared" si="7"/>
        <v>-16.666666666666671</v>
      </c>
      <c r="M96" s="7">
        <f t="shared" si="4"/>
        <v>0.11520000000000008</v>
      </c>
      <c r="N96" s="4">
        <f t="shared" si="5"/>
        <v>10.666666666666673</v>
      </c>
    </row>
    <row r="97" spans="1:18" x14ac:dyDescent="0.25">
      <c r="A97">
        <v>24032022</v>
      </c>
      <c r="B97" t="s">
        <v>116</v>
      </c>
      <c r="C97" t="s">
        <v>117</v>
      </c>
      <c r="D97" t="s">
        <v>118</v>
      </c>
      <c r="E97" t="s">
        <v>140</v>
      </c>
      <c r="F97">
        <v>6</v>
      </c>
      <c r="G97" t="s">
        <v>7</v>
      </c>
      <c r="H97" t="s">
        <v>7</v>
      </c>
      <c r="I97">
        <v>1.19</v>
      </c>
      <c r="J97">
        <v>1.04</v>
      </c>
      <c r="K97">
        <f t="shared" si="6"/>
        <v>-0.14999999999999991</v>
      </c>
      <c r="L97">
        <f t="shared" si="7"/>
        <v>-12.605042016806717</v>
      </c>
      <c r="M97" s="7">
        <f t="shared" si="4"/>
        <v>7.8599999999999781E-2</v>
      </c>
      <c r="N97" s="4">
        <f t="shared" si="5"/>
        <v>6.6050420168067046</v>
      </c>
    </row>
    <row r="98" spans="1:18" x14ac:dyDescent="0.25">
      <c r="A98">
        <v>24032022</v>
      </c>
      <c r="B98" t="s">
        <v>116</v>
      </c>
      <c r="C98" t="s">
        <v>117</v>
      </c>
      <c r="D98" t="s">
        <v>118</v>
      </c>
      <c r="E98" t="s">
        <v>140</v>
      </c>
      <c r="F98">
        <v>7</v>
      </c>
      <c r="G98" t="s">
        <v>7</v>
      </c>
      <c r="H98" t="s">
        <v>7</v>
      </c>
      <c r="I98">
        <v>1.17</v>
      </c>
      <c r="J98">
        <v>1.01</v>
      </c>
      <c r="K98">
        <f t="shared" si="6"/>
        <v>-0.15999999999999992</v>
      </c>
      <c r="L98">
        <f t="shared" si="7"/>
        <v>-13.675213675213667</v>
      </c>
      <c r="M98" s="7">
        <f t="shared" si="4"/>
        <v>8.979999999999988E-2</v>
      </c>
      <c r="N98" s="4">
        <f t="shared" si="5"/>
        <v>7.6752136752136657</v>
      </c>
    </row>
    <row r="99" spans="1:18" x14ac:dyDescent="0.25">
      <c r="A99">
        <v>24032022</v>
      </c>
      <c r="B99" t="s">
        <v>116</v>
      </c>
      <c r="C99" t="s">
        <v>117</v>
      </c>
      <c r="D99" t="s">
        <v>118</v>
      </c>
      <c r="E99" t="s">
        <v>140</v>
      </c>
      <c r="F99">
        <v>8</v>
      </c>
      <c r="G99" t="s">
        <v>7</v>
      </c>
      <c r="H99" t="s">
        <v>7</v>
      </c>
      <c r="I99">
        <v>1.28</v>
      </c>
      <c r="J99">
        <v>1.06</v>
      </c>
      <c r="K99">
        <f t="shared" si="6"/>
        <v>-0.21999999999999997</v>
      </c>
      <c r="L99">
        <f t="shared" si="7"/>
        <v>-17.187499999999996</v>
      </c>
      <c r="M99" s="7">
        <f t="shared" si="4"/>
        <v>0.14319999999999999</v>
      </c>
      <c r="N99" s="4">
        <f t="shared" si="5"/>
        <v>11.187499999999998</v>
      </c>
    </row>
    <row r="100" spans="1:18" x14ac:dyDescent="0.25">
      <c r="A100">
        <v>24032022</v>
      </c>
      <c r="B100" t="s">
        <v>116</v>
      </c>
      <c r="C100" t="s">
        <v>117</v>
      </c>
      <c r="D100" t="s">
        <v>118</v>
      </c>
      <c r="E100" t="s">
        <v>140</v>
      </c>
      <c r="F100">
        <v>9</v>
      </c>
      <c r="G100" t="s">
        <v>7</v>
      </c>
      <c r="H100" t="s">
        <v>7</v>
      </c>
      <c r="I100">
        <v>1.45</v>
      </c>
      <c r="J100">
        <v>0.88</v>
      </c>
      <c r="K100">
        <f t="shared" si="6"/>
        <v>-0.56999999999999995</v>
      </c>
      <c r="L100">
        <f t="shared" si="7"/>
        <v>-39.310344827586199</v>
      </c>
      <c r="M100" s="7">
        <f t="shared" si="4"/>
        <v>0.48299999999999998</v>
      </c>
      <c r="N100" s="4">
        <f t="shared" si="5"/>
        <v>33.310344827586206</v>
      </c>
    </row>
    <row r="101" spans="1:18" x14ac:dyDescent="0.25">
      <c r="A101">
        <v>24032022</v>
      </c>
      <c r="B101" t="s">
        <v>116</v>
      </c>
      <c r="C101" t="s">
        <v>117</v>
      </c>
      <c r="D101" t="s">
        <v>118</v>
      </c>
      <c r="E101" t="s">
        <v>140</v>
      </c>
      <c r="F101">
        <v>10</v>
      </c>
      <c r="G101" t="s">
        <v>7</v>
      </c>
      <c r="H101" t="s">
        <v>7</v>
      </c>
      <c r="I101">
        <v>1.28</v>
      </c>
      <c r="J101">
        <v>1.1200000000000001</v>
      </c>
      <c r="K101">
        <f t="shared" si="6"/>
        <v>-0.15999999999999992</v>
      </c>
      <c r="L101">
        <f t="shared" si="7"/>
        <v>-12.499999999999993</v>
      </c>
      <c r="M101" s="7">
        <f t="shared" si="4"/>
        <v>8.3199999999999941E-2</v>
      </c>
      <c r="N101" s="4">
        <f t="shared" si="5"/>
        <v>6.4999999999999947</v>
      </c>
    </row>
    <row r="102" spans="1:18" x14ac:dyDescent="0.25">
      <c r="A102">
        <v>24032022</v>
      </c>
      <c r="B102" t="s">
        <v>116</v>
      </c>
      <c r="C102" t="s">
        <v>117</v>
      </c>
      <c r="D102" t="s">
        <v>118</v>
      </c>
      <c r="E102" t="s">
        <v>140</v>
      </c>
      <c r="F102" t="s">
        <v>7</v>
      </c>
      <c r="G102" t="s">
        <v>120</v>
      </c>
      <c r="H102" t="s">
        <v>89</v>
      </c>
      <c r="I102">
        <v>1.92</v>
      </c>
      <c r="J102">
        <v>1.83</v>
      </c>
      <c r="K102">
        <f t="shared" si="6"/>
        <v>-8.9999999999999858E-2</v>
      </c>
      <c r="L102">
        <f t="shared" si="7"/>
        <v>-4.6874999999999929</v>
      </c>
      <c r="M102" s="6"/>
      <c r="N102" s="6"/>
      <c r="R102" s="5"/>
    </row>
    <row r="103" spans="1:18" x14ac:dyDescent="0.25">
      <c r="A103">
        <v>24032022</v>
      </c>
      <c r="B103" t="s">
        <v>116</v>
      </c>
      <c r="C103" t="s">
        <v>117</v>
      </c>
      <c r="D103" t="s">
        <v>118</v>
      </c>
      <c r="E103" t="s">
        <v>140</v>
      </c>
      <c r="F103" t="s">
        <v>7</v>
      </c>
      <c r="G103" t="s">
        <v>121</v>
      </c>
      <c r="H103" t="s">
        <v>89</v>
      </c>
      <c r="I103">
        <v>2.02</v>
      </c>
      <c r="J103">
        <v>1.93</v>
      </c>
      <c r="K103">
        <f t="shared" si="6"/>
        <v>-9.000000000000008E-2</v>
      </c>
      <c r="L103">
        <f t="shared" si="7"/>
        <v>-4.4554455445544594</v>
      </c>
      <c r="M103" s="6"/>
      <c r="N103" s="6"/>
      <c r="R103" s="5"/>
    </row>
    <row r="104" spans="1:18" x14ac:dyDescent="0.25">
      <c r="A104">
        <v>24032022</v>
      </c>
      <c r="B104" t="s">
        <v>116</v>
      </c>
      <c r="C104" t="s">
        <v>117</v>
      </c>
      <c r="D104" t="s">
        <v>118</v>
      </c>
      <c r="E104" t="s">
        <v>140</v>
      </c>
      <c r="F104" t="s">
        <v>7</v>
      </c>
      <c r="G104" t="s">
        <v>122</v>
      </c>
      <c r="H104" t="s">
        <v>89</v>
      </c>
      <c r="I104">
        <v>2.11</v>
      </c>
      <c r="J104">
        <v>2.1</v>
      </c>
      <c r="K104">
        <f t="shared" si="6"/>
        <v>-9.9999999999997868E-3</v>
      </c>
      <c r="L104">
        <f t="shared" si="7"/>
        <v>-0.47393364928908943</v>
      </c>
      <c r="M104" s="6"/>
      <c r="N104" s="6"/>
      <c r="R104" s="7"/>
    </row>
    <row r="105" spans="1:18" x14ac:dyDescent="0.25">
      <c r="A105">
        <v>24032022</v>
      </c>
      <c r="B105" t="s">
        <v>116</v>
      </c>
      <c r="C105" t="s">
        <v>117</v>
      </c>
      <c r="D105" t="s">
        <v>118</v>
      </c>
      <c r="E105" t="s">
        <v>140</v>
      </c>
      <c r="F105" t="s">
        <v>7</v>
      </c>
      <c r="G105" t="s">
        <v>123</v>
      </c>
      <c r="H105" t="s">
        <v>89</v>
      </c>
      <c r="I105">
        <v>2.0299999999999998</v>
      </c>
      <c r="J105">
        <v>1.93</v>
      </c>
      <c r="K105">
        <f t="shared" si="6"/>
        <v>-9.9999999999999867E-2</v>
      </c>
      <c r="L105">
        <f t="shared" si="7"/>
        <v>-4.9261083743842304</v>
      </c>
      <c r="M105" s="6"/>
      <c r="N105" s="6"/>
    </row>
    <row r="106" spans="1:18" x14ac:dyDescent="0.25">
      <c r="A106">
        <v>24032022</v>
      </c>
      <c r="B106" t="s">
        <v>116</v>
      </c>
      <c r="C106" t="s">
        <v>117</v>
      </c>
      <c r="D106" t="s">
        <v>118</v>
      </c>
      <c r="E106" t="s">
        <v>140</v>
      </c>
      <c r="F106" t="s">
        <v>7</v>
      </c>
      <c r="G106" t="s">
        <v>124</v>
      </c>
      <c r="H106" t="s">
        <v>89</v>
      </c>
      <c r="I106">
        <v>1.83</v>
      </c>
      <c r="J106">
        <v>1.76</v>
      </c>
      <c r="K106">
        <f t="shared" si="6"/>
        <v>-7.0000000000000062E-2</v>
      </c>
      <c r="L106">
        <f t="shared" si="7"/>
        <v>-3.8251366120218613</v>
      </c>
      <c r="M106" s="6"/>
      <c r="N106" s="6"/>
    </row>
    <row r="107" spans="1:18" x14ac:dyDescent="0.25">
      <c r="A107">
        <v>24032022</v>
      </c>
      <c r="B107" t="s">
        <v>116</v>
      </c>
      <c r="C107" t="s">
        <v>117</v>
      </c>
      <c r="D107" t="s">
        <v>118</v>
      </c>
      <c r="E107" t="s">
        <v>140</v>
      </c>
      <c r="F107" t="s">
        <v>7</v>
      </c>
      <c r="G107" t="s">
        <v>125</v>
      </c>
      <c r="H107" t="s">
        <v>89</v>
      </c>
      <c r="I107">
        <v>1.82</v>
      </c>
      <c r="J107">
        <v>1.49</v>
      </c>
      <c r="K107">
        <f t="shared" si="6"/>
        <v>-0.33000000000000007</v>
      </c>
      <c r="L107">
        <f t="shared" si="7"/>
        <v>-18.131868131868135</v>
      </c>
      <c r="M107" s="6"/>
      <c r="N107" s="6"/>
    </row>
    <row r="108" spans="1:18" x14ac:dyDescent="0.25">
      <c r="A108">
        <v>24032022</v>
      </c>
      <c r="B108" t="s">
        <v>116</v>
      </c>
      <c r="C108" t="s">
        <v>117</v>
      </c>
      <c r="D108" t="s">
        <v>118</v>
      </c>
      <c r="E108" t="s">
        <v>140</v>
      </c>
      <c r="F108" t="s">
        <v>7</v>
      </c>
      <c r="G108" t="s">
        <v>126</v>
      </c>
      <c r="H108" t="s">
        <v>89</v>
      </c>
      <c r="I108">
        <v>1.72</v>
      </c>
      <c r="J108">
        <v>1.7</v>
      </c>
      <c r="K108">
        <f t="shared" si="6"/>
        <v>-2.0000000000000018E-2</v>
      </c>
      <c r="L108">
        <f t="shared" si="7"/>
        <v>-1.1627906976744196</v>
      </c>
      <c r="M108" s="6"/>
      <c r="N108" s="6"/>
    </row>
    <row r="109" spans="1:18" x14ac:dyDescent="0.25">
      <c r="A109">
        <v>24032022</v>
      </c>
      <c r="B109" t="s">
        <v>116</v>
      </c>
      <c r="C109" t="s">
        <v>117</v>
      </c>
      <c r="D109" t="s">
        <v>118</v>
      </c>
      <c r="E109" t="s">
        <v>140</v>
      </c>
      <c r="F109" t="s">
        <v>7</v>
      </c>
      <c r="G109" t="s">
        <v>127</v>
      </c>
      <c r="H109" t="s">
        <v>89</v>
      </c>
      <c r="I109">
        <v>1.8</v>
      </c>
      <c r="J109">
        <v>1.77</v>
      </c>
      <c r="K109">
        <f t="shared" si="6"/>
        <v>-3.0000000000000027E-2</v>
      </c>
      <c r="L109">
        <f t="shared" si="7"/>
        <v>-1.6666666666666681</v>
      </c>
      <c r="M109" s="6"/>
      <c r="N109" s="6"/>
    </row>
    <row r="110" spans="1:18" x14ac:dyDescent="0.25">
      <c r="A110">
        <v>24032022</v>
      </c>
      <c r="B110" t="s">
        <v>116</v>
      </c>
      <c r="C110" t="s">
        <v>117</v>
      </c>
      <c r="D110" t="s">
        <v>118</v>
      </c>
      <c r="E110" t="s">
        <v>140</v>
      </c>
      <c r="F110" t="s">
        <v>7</v>
      </c>
      <c r="G110" t="s">
        <v>128</v>
      </c>
      <c r="H110" t="s">
        <v>89</v>
      </c>
      <c r="I110">
        <v>2.14</v>
      </c>
      <c r="J110">
        <v>1.96</v>
      </c>
      <c r="K110">
        <f t="shared" si="6"/>
        <v>-0.18000000000000016</v>
      </c>
      <c r="L110">
        <f t="shared" si="7"/>
        <v>-8.4112149532710347</v>
      </c>
      <c r="M110" s="6"/>
      <c r="N110" s="6"/>
    </row>
    <row r="111" spans="1:18" x14ac:dyDescent="0.25">
      <c r="A111">
        <v>24032022</v>
      </c>
      <c r="B111" t="s">
        <v>116</v>
      </c>
      <c r="C111" t="s">
        <v>117</v>
      </c>
      <c r="D111" t="s">
        <v>118</v>
      </c>
      <c r="E111" t="s">
        <v>140</v>
      </c>
      <c r="F111" t="s">
        <v>7</v>
      </c>
      <c r="G111" t="s">
        <v>129</v>
      </c>
      <c r="H111" t="s">
        <v>89</v>
      </c>
      <c r="I111">
        <v>2.17</v>
      </c>
      <c r="J111">
        <v>2.08</v>
      </c>
      <c r="K111">
        <f t="shared" si="6"/>
        <v>-8.9999999999999858E-2</v>
      </c>
      <c r="L111">
        <f t="shared" si="7"/>
        <v>-4.1474654377880125</v>
      </c>
      <c r="M111" s="6"/>
      <c r="N111" s="6"/>
    </row>
    <row r="112" spans="1:18" x14ac:dyDescent="0.25">
      <c r="A112">
        <v>24032022</v>
      </c>
      <c r="B112" t="s">
        <v>116</v>
      </c>
      <c r="C112" t="s">
        <v>117</v>
      </c>
      <c r="D112" t="s">
        <v>118</v>
      </c>
      <c r="E112" t="s">
        <v>140</v>
      </c>
      <c r="F112" t="s">
        <v>7</v>
      </c>
      <c r="G112" t="s">
        <v>130</v>
      </c>
      <c r="H112" t="s">
        <v>89</v>
      </c>
      <c r="I112">
        <v>2.2000000000000002</v>
      </c>
      <c r="J112">
        <v>2.1800000000000002</v>
      </c>
      <c r="K112">
        <f t="shared" si="6"/>
        <v>-2.0000000000000018E-2</v>
      </c>
      <c r="L112">
        <f t="shared" si="7"/>
        <v>-0.90909090909090973</v>
      </c>
      <c r="M112" s="6"/>
      <c r="N112" s="6"/>
    </row>
    <row r="113" spans="1:14" x14ac:dyDescent="0.25">
      <c r="A113">
        <v>24032022</v>
      </c>
      <c r="B113" t="s">
        <v>116</v>
      </c>
      <c r="C113" t="s">
        <v>117</v>
      </c>
      <c r="D113" t="s">
        <v>118</v>
      </c>
      <c r="E113" t="s">
        <v>140</v>
      </c>
      <c r="F113" t="s">
        <v>7</v>
      </c>
      <c r="G113" t="s">
        <v>131</v>
      </c>
      <c r="H113" t="s">
        <v>89</v>
      </c>
      <c r="I113">
        <v>2.27</v>
      </c>
      <c r="J113">
        <v>2.23</v>
      </c>
      <c r="K113">
        <f t="shared" si="6"/>
        <v>-4.0000000000000036E-2</v>
      </c>
      <c r="L113">
        <f t="shared" si="7"/>
        <v>-1.7621145374449354</v>
      </c>
      <c r="M113" s="6"/>
      <c r="N113" s="6"/>
    </row>
    <row r="114" spans="1:14" x14ac:dyDescent="0.25">
      <c r="A114">
        <v>24032022</v>
      </c>
      <c r="B114" t="s">
        <v>116</v>
      </c>
      <c r="C114" t="s">
        <v>117</v>
      </c>
      <c r="D114" t="s">
        <v>118</v>
      </c>
      <c r="E114" t="s">
        <v>140</v>
      </c>
      <c r="F114" t="s">
        <v>7</v>
      </c>
      <c r="G114" t="s">
        <v>132</v>
      </c>
      <c r="H114" t="s">
        <v>89</v>
      </c>
      <c r="I114">
        <v>1.1499999999999999</v>
      </c>
      <c r="J114">
        <v>1.23</v>
      </c>
      <c r="K114">
        <f t="shared" si="6"/>
        <v>8.0000000000000071E-2</v>
      </c>
      <c r="L114">
        <f t="shared" si="7"/>
        <v>6.9565217391304417</v>
      </c>
      <c r="M114" s="6"/>
      <c r="N114" s="6"/>
    </row>
    <row r="115" spans="1:14" x14ac:dyDescent="0.25">
      <c r="A115">
        <v>24032022</v>
      </c>
      <c r="B115" t="s">
        <v>116</v>
      </c>
      <c r="C115" t="s">
        <v>117</v>
      </c>
      <c r="D115" t="s">
        <v>118</v>
      </c>
      <c r="E115" t="s">
        <v>140</v>
      </c>
      <c r="F115" t="s">
        <v>7</v>
      </c>
      <c r="G115" t="s">
        <v>133</v>
      </c>
      <c r="H115" t="s">
        <v>89</v>
      </c>
      <c r="I115">
        <v>1.23</v>
      </c>
      <c r="J115">
        <v>1.1599999999999999</v>
      </c>
      <c r="K115">
        <f t="shared" si="6"/>
        <v>-7.0000000000000062E-2</v>
      </c>
      <c r="L115">
        <f t="shared" si="7"/>
        <v>-5.6910569105691113</v>
      </c>
      <c r="M115" s="6"/>
      <c r="N115" s="6"/>
    </row>
    <row r="116" spans="1:14" x14ac:dyDescent="0.25">
      <c r="A116">
        <v>24032022</v>
      </c>
      <c r="B116" t="s">
        <v>116</v>
      </c>
      <c r="C116" t="s">
        <v>117</v>
      </c>
      <c r="D116" t="s">
        <v>118</v>
      </c>
      <c r="E116" t="s">
        <v>140</v>
      </c>
      <c r="F116" t="s">
        <v>7</v>
      </c>
      <c r="G116" t="s">
        <v>134</v>
      </c>
      <c r="H116" t="s">
        <v>89</v>
      </c>
      <c r="I116">
        <v>1.28</v>
      </c>
      <c r="J116">
        <v>1.26</v>
      </c>
      <c r="K116">
        <f t="shared" si="6"/>
        <v>-2.0000000000000018E-2</v>
      </c>
      <c r="L116">
        <f t="shared" si="7"/>
        <v>-1.5625000000000013</v>
      </c>
      <c r="M116" s="6"/>
      <c r="N116" s="6"/>
    </row>
    <row r="117" spans="1:14" x14ac:dyDescent="0.25">
      <c r="A117">
        <v>24032022</v>
      </c>
      <c r="B117" t="s">
        <v>116</v>
      </c>
      <c r="C117" t="s">
        <v>117</v>
      </c>
      <c r="D117" t="s">
        <v>118</v>
      </c>
      <c r="E117" t="s">
        <v>140</v>
      </c>
      <c r="F117" t="s">
        <v>7</v>
      </c>
      <c r="G117" t="s">
        <v>135</v>
      </c>
      <c r="H117" t="s">
        <v>89</v>
      </c>
      <c r="I117">
        <v>1.29</v>
      </c>
      <c r="J117">
        <v>1.26</v>
      </c>
      <c r="K117">
        <f t="shared" si="6"/>
        <v>-3.0000000000000027E-2</v>
      </c>
      <c r="L117">
        <f t="shared" si="7"/>
        <v>-2.3255813953488391</v>
      </c>
      <c r="M117" s="6"/>
      <c r="N117" s="6"/>
    </row>
    <row r="118" spans="1:14" x14ac:dyDescent="0.25">
      <c r="A118">
        <v>24032022</v>
      </c>
      <c r="B118" t="s">
        <v>116</v>
      </c>
      <c r="C118" t="s">
        <v>117</v>
      </c>
      <c r="D118" t="s">
        <v>118</v>
      </c>
      <c r="E118" t="s">
        <v>140</v>
      </c>
      <c r="F118" t="s">
        <v>7</v>
      </c>
      <c r="G118" t="s">
        <v>136</v>
      </c>
      <c r="H118" t="s">
        <v>89</v>
      </c>
      <c r="I118">
        <v>1.52</v>
      </c>
      <c r="J118">
        <v>1.32</v>
      </c>
      <c r="K118">
        <f t="shared" si="6"/>
        <v>-0.19999999999999996</v>
      </c>
      <c r="L118">
        <f t="shared" si="7"/>
        <v>-13.157894736842103</v>
      </c>
      <c r="M118" s="6"/>
      <c r="N118" s="6"/>
    </row>
    <row r="119" spans="1:14" x14ac:dyDescent="0.25">
      <c r="A119">
        <v>24032022</v>
      </c>
      <c r="B119" t="s">
        <v>116</v>
      </c>
      <c r="C119" t="s">
        <v>117</v>
      </c>
      <c r="D119" t="s">
        <v>118</v>
      </c>
      <c r="E119" t="s">
        <v>140</v>
      </c>
      <c r="F119" t="s">
        <v>7</v>
      </c>
      <c r="G119" t="s">
        <v>137</v>
      </c>
      <c r="H119" t="s">
        <v>89</v>
      </c>
      <c r="I119">
        <v>1.45</v>
      </c>
      <c r="J119">
        <v>1.32</v>
      </c>
      <c r="K119">
        <f t="shared" si="6"/>
        <v>-0.12999999999999989</v>
      </c>
      <c r="L119">
        <f t="shared" si="7"/>
        <v>-8.9655172413793025</v>
      </c>
      <c r="M119" s="6"/>
      <c r="N119" s="6"/>
    </row>
    <row r="120" spans="1:14" x14ac:dyDescent="0.25">
      <c r="A120">
        <v>24032022</v>
      </c>
      <c r="B120" t="s">
        <v>116</v>
      </c>
      <c r="C120" t="s">
        <v>117</v>
      </c>
      <c r="D120" t="s">
        <v>118</v>
      </c>
      <c r="E120" t="s">
        <v>140</v>
      </c>
      <c r="F120" t="s">
        <v>7</v>
      </c>
      <c r="G120" t="s">
        <v>138</v>
      </c>
      <c r="H120" t="s">
        <v>89</v>
      </c>
      <c r="I120">
        <v>1.52</v>
      </c>
      <c r="J120">
        <v>1.17</v>
      </c>
      <c r="K120">
        <f t="shared" si="6"/>
        <v>-0.35000000000000009</v>
      </c>
      <c r="L120">
        <f t="shared" si="7"/>
        <v>-23.026315789473689</v>
      </c>
      <c r="M120" s="6"/>
      <c r="N120" s="6"/>
    </row>
    <row r="121" spans="1:14" x14ac:dyDescent="0.25">
      <c r="A121">
        <v>24032022</v>
      </c>
      <c r="B121" t="s">
        <v>116</v>
      </c>
      <c r="C121" t="s">
        <v>117</v>
      </c>
      <c r="D121" t="s">
        <v>118</v>
      </c>
      <c r="E121" t="s">
        <v>140</v>
      </c>
      <c r="F121" t="s">
        <v>7</v>
      </c>
      <c r="G121" t="s">
        <v>139</v>
      </c>
      <c r="H121" t="s">
        <v>89</v>
      </c>
      <c r="I121">
        <v>1.44</v>
      </c>
      <c r="J121">
        <v>1.17</v>
      </c>
      <c r="K121">
        <f t="shared" si="6"/>
        <v>-0.27</v>
      </c>
      <c r="L121">
        <f t="shared" si="7"/>
        <v>-18.750000000000004</v>
      </c>
      <c r="M121" s="6"/>
      <c r="N121" s="6"/>
    </row>
    <row r="122" spans="1:14" x14ac:dyDescent="0.25">
      <c r="A122">
        <v>8042022</v>
      </c>
      <c r="B122" t="s">
        <v>116</v>
      </c>
      <c r="C122" t="s">
        <v>117</v>
      </c>
      <c r="D122" t="s">
        <v>118</v>
      </c>
      <c r="E122" t="s">
        <v>10</v>
      </c>
      <c r="F122">
        <v>1</v>
      </c>
      <c r="G122">
        <v>100</v>
      </c>
      <c r="H122">
        <v>100</v>
      </c>
      <c r="I122">
        <v>1.53</v>
      </c>
      <c r="J122">
        <v>1.28</v>
      </c>
      <c r="K122">
        <f t="shared" si="6"/>
        <v>-0.25</v>
      </c>
      <c r="L122">
        <f t="shared" si="7"/>
        <v>-16.33986928104575</v>
      </c>
      <c r="M122" s="7">
        <f t="shared" ref="M122:M161" si="8">(I122*0.89)-J122</f>
        <v>8.1700000000000106E-2</v>
      </c>
      <c r="N122" s="4">
        <f t="shared" ref="N122:N161" si="9">(M122/I122)*100</f>
        <v>5.3398692810457584</v>
      </c>
    </row>
    <row r="123" spans="1:14" x14ac:dyDescent="0.25">
      <c r="A123">
        <v>8042022</v>
      </c>
      <c r="B123" t="s">
        <v>116</v>
      </c>
      <c r="C123" t="s">
        <v>117</v>
      </c>
      <c r="D123" t="s">
        <v>118</v>
      </c>
      <c r="E123" t="s">
        <v>10</v>
      </c>
      <c r="F123">
        <v>2</v>
      </c>
      <c r="G123">
        <v>100</v>
      </c>
      <c r="H123">
        <v>100</v>
      </c>
      <c r="I123">
        <v>1.54</v>
      </c>
      <c r="J123">
        <v>0.94</v>
      </c>
      <c r="K123">
        <f t="shared" si="6"/>
        <v>-0.60000000000000009</v>
      </c>
      <c r="L123">
        <f t="shared" si="7"/>
        <v>-38.961038961038966</v>
      </c>
      <c r="M123" s="7">
        <f t="shared" si="8"/>
        <v>0.43060000000000009</v>
      </c>
      <c r="N123" s="4">
        <f t="shared" si="9"/>
        <v>27.961038961038966</v>
      </c>
    </row>
    <row r="124" spans="1:14" x14ac:dyDescent="0.25">
      <c r="A124">
        <v>8042022</v>
      </c>
      <c r="B124" t="s">
        <v>116</v>
      </c>
      <c r="C124" t="s">
        <v>117</v>
      </c>
      <c r="D124" t="s">
        <v>118</v>
      </c>
      <c r="E124" t="s">
        <v>10</v>
      </c>
      <c r="F124">
        <v>3</v>
      </c>
      <c r="G124">
        <v>100</v>
      </c>
      <c r="H124">
        <v>100</v>
      </c>
      <c r="I124">
        <v>1.01</v>
      </c>
      <c r="J124">
        <v>0.75</v>
      </c>
      <c r="K124">
        <f t="shared" si="6"/>
        <v>-0.26</v>
      </c>
      <c r="L124">
        <f t="shared" si="7"/>
        <v>-25.742574257425744</v>
      </c>
      <c r="M124" s="7">
        <f t="shared" si="8"/>
        <v>0.14890000000000003</v>
      </c>
      <c r="N124" s="4">
        <f t="shared" si="9"/>
        <v>14.742574257425744</v>
      </c>
    </row>
    <row r="125" spans="1:14" x14ac:dyDescent="0.25">
      <c r="A125">
        <v>8042022</v>
      </c>
      <c r="B125" t="s">
        <v>116</v>
      </c>
      <c r="C125" t="s">
        <v>117</v>
      </c>
      <c r="D125" t="s">
        <v>118</v>
      </c>
      <c r="E125" t="s">
        <v>10</v>
      </c>
      <c r="F125">
        <v>4</v>
      </c>
      <c r="G125">
        <v>100</v>
      </c>
      <c r="H125">
        <v>100</v>
      </c>
      <c r="I125">
        <v>1.1599999999999999</v>
      </c>
      <c r="J125">
        <v>0.85</v>
      </c>
      <c r="K125">
        <f t="shared" si="6"/>
        <v>-0.30999999999999994</v>
      </c>
      <c r="L125">
        <f t="shared" si="7"/>
        <v>-26.72413793103448</v>
      </c>
      <c r="M125" s="7">
        <f t="shared" si="8"/>
        <v>0.18240000000000001</v>
      </c>
      <c r="N125" s="4">
        <f t="shared" si="9"/>
        <v>15.724137931034484</v>
      </c>
    </row>
    <row r="126" spans="1:14" x14ac:dyDescent="0.25">
      <c r="A126">
        <v>8042022</v>
      </c>
      <c r="B126" t="s">
        <v>116</v>
      </c>
      <c r="C126" t="s">
        <v>117</v>
      </c>
      <c r="D126" t="s">
        <v>118</v>
      </c>
      <c r="E126" t="s">
        <v>10</v>
      </c>
      <c r="F126">
        <v>5</v>
      </c>
      <c r="G126">
        <v>100</v>
      </c>
      <c r="H126">
        <v>100</v>
      </c>
      <c r="I126" s="11">
        <v>1.81</v>
      </c>
      <c r="J126">
        <v>0.56999999999999995</v>
      </c>
      <c r="K126">
        <f t="shared" si="6"/>
        <v>-1.2400000000000002</v>
      </c>
      <c r="L126">
        <f t="shared" si="7"/>
        <v>-68.508287292817698</v>
      </c>
      <c r="M126" s="7">
        <f t="shared" si="8"/>
        <v>1.0409000000000002</v>
      </c>
      <c r="N126" s="4">
        <f t="shared" si="9"/>
        <v>57.508287292817684</v>
      </c>
    </row>
    <row r="127" spans="1:14" x14ac:dyDescent="0.25">
      <c r="A127">
        <v>8042022</v>
      </c>
      <c r="B127" t="s">
        <v>116</v>
      </c>
      <c r="C127" t="s">
        <v>117</v>
      </c>
      <c r="D127" t="s">
        <v>118</v>
      </c>
      <c r="E127" t="s">
        <v>10</v>
      </c>
      <c r="F127">
        <v>6</v>
      </c>
      <c r="G127">
        <v>100</v>
      </c>
      <c r="H127">
        <v>100</v>
      </c>
      <c r="I127">
        <v>1.24</v>
      </c>
      <c r="J127">
        <v>1.06</v>
      </c>
      <c r="K127">
        <f t="shared" si="6"/>
        <v>-0.17999999999999994</v>
      </c>
      <c r="L127">
        <f t="shared" si="7"/>
        <v>-14.516129032258061</v>
      </c>
      <c r="M127" s="7">
        <f t="shared" si="8"/>
        <v>4.3599999999999861E-2</v>
      </c>
      <c r="N127" s="4">
        <f t="shared" si="9"/>
        <v>3.5161290322580538</v>
      </c>
    </row>
    <row r="128" spans="1:14" x14ac:dyDescent="0.25">
      <c r="A128">
        <v>8042022</v>
      </c>
      <c r="B128" t="s">
        <v>116</v>
      </c>
      <c r="C128" t="s">
        <v>117</v>
      </c>
      <c r="D128" t="s">
        <v>118</v>
      </c>
      <c r="E128" t="s">
        <v>10</v>
      </c>
      <c r="F128">
        <v>7</v>
      </c>
      <c r="G128">
        <v>100</v>
      </c>
      <c r="H128">
        <v>100</v>
      </c>
      <c r="I128">
        <v>1.64</v>
      </c>
      <c r="J128">
        <v>0.76</v>
      </c>
      <c r="K128">
        <f t="shared" si="6"/>
        <v>-0.87999999999999989</v>
      </c>
      <c r="L128">
        <f t="shared" si="7"/>
        <v>-53.658536585365844</v>
      </c>
      <c r="M128" s="7">
        <f t="shared" si="8"/>
        <v>0.6996</v>
      </c>
      <c r="N128" s="4">
        <f t="shared" si="9"/>
        <v>42.658536585365859</v>
      </c>
    </row>
    <row r="129" spans="1:14" x14ac:dyDescent="0.25">
      <c r="A129">
        <v>8042022</v>
      </c>
      <c r="B129" t="s">
        <v>116</v>
      </c>
      <c r="C129" t="s">
        <v>117</v>
      </c>
      <c r="D129" t="s">
        <v>118</v>
      </c>
      <c r="E129" t="s">
        <v>10</v>
      </c>
      <c r="F129">
        <v>8</v>
      </c>
      <c r="G129">
        <v>100</v>
      </c>
      <c r="H129">
        <v>100</v>
      </c>
      <c r="I129">
        <v>1.91</v>
      </c>
      <c r="J129">
        <v>1.54</v>
      </c>
      <c r="K129">
        <f t="shared" si="6"/>
        <v>-0.36999999999999988</v>
      </c>
      <c r="L129">
        <f t="shared" si="7"/>
        <v>-19.371727748691097</v>
      </c>
      <c r="M129" s="7">
        <f t="shared" si="8"/>
        <v>0.15989999999999993</v>
      </c>
      <c r="N129" s="4">
        <f t="shared" si="9"/>
        <v>8.3717277486910966</v>
      </c>
    </row>
    <row r="130" spans="1:14" x14ac:dyDescent="0.25">
      <c r="A130">
        <v>8042022</v>
      </c>
      <c r="B130" t="s">
        <v>116</v>
      </c>
      <c r="C130" t="s">
        <v>117</v>
      </c>
      <c r="D130" t="s">
        <v>118</v>
      </c>
      <c r="E130" t="s">
        <v>10</v>
      </c>
      <c r="F130">
        <v>9</v>
      </c>
      <c r="G130">
        <v>100</v>
      </c>
      <c r="H130">
        <v>100</v>
      </c>
      <c r="I130">
        <v>1.28</v>
      </c>
      <c r="J130">
        <v>0.83</v>
      </c>
      <c r="K130">
        <f t="shared" ref="K130:K181" si="10">J130-I130</f>
        <v>-0.45000000000000007</v>
      </c>
      <c r="L130">
        <f t="shared" ref="L130:L181" si="11">(K130/I130)*100</f>
        <v>-35.156250000000007</v>
      </c>
      <c r="M130" s="7">
        <f t="shared" si="8"/>
        <v>0.30920000000000003</v>
      </c>
      <c r="N130" s="4">
        <f t="shared" si="9"/>
        <v>24.15625</v>
      </c>
    </row>
    <row r="131" spans="1:14" x14ac:dyDescent="0.25">
      <c r="A131">
        <v>8042022</v>
      </c>
      <c r="B131" t="s">
        <v>116</v>
      </c>
      <c r="C131" t="s">
        <v>117</v>
      </c>
      <c r="D131" t="s">
        <v>118</v>
      </c>
      <c r="E131" t="s">
        <v>10</v>
      </c>
      <c r="F131">
        <v>10</v>
      </c>
      <c r="G131">
        <v>100</v>
      </c>
      <c r="H131">
        <v>100</v>
      </c>
      <c r="I131">
        <v>1.81</v>
      </c>
      <c r="J131">
        <v>1.22</v>
      </c>
      <c r="K131">
        <f t="shared" si="10"/>
        <v>-0.59000000000000008</v>
      </c>
      <c r="L131">
        <f t="shared" si="11"/>
        <v>-32.596685082872931</v>
      </c>
      <c r="M131" s="7">
        <f t="shared" si="8"/>
        <v>0.39090000000000003</v>
      </c>
      <c r="N131" s="4">
        <f t="shared" si="9"/>
        <v>21.596685082872931</v>
      </c>
    </row>
    <row r="132" spans="1:14" x14ac:dyDescent="0.25">
      <c r="A132">
        <v>8042022</v>
      </c>
      <c r="B132" t="s">
        <v>116</v>
      </c>
      <c r="C132" t="s">
        <v>117</v>
      </c>
      <c r="D132" t="s">
        <v>118</v>
      </c>
      <c r="E132" t="s">
        <v>10</v>
      </c>
      <c r="F132">
        <v>1</v>
      </c>
      <c r="G132">
        <v>300</v>
      </c>
      <c r="H132">
        <v>300</v>
      </c>
      <c r="I132">
        <v>1.51</v>
      </c>
      <c r="J132">
        <v>1.03</v>
      </c>
      <c r="K132">
        <f t="shared" si="10"/>
        <v>-0.48</v>
      </c>
      <c r="L132">
        <f t="shared" si="11"/>
        <v>-31.788079470198678</v>
      </c>
      <c r="M132" s="7">
        <f t="shared" si="8"/>
        <v>0.31390000000000007</v>
      </c>
      <c r="N132" s="4">
        <f t="shared" si="9"/>
        <v>20.788079470198682</v>
      </c>
    </row>
    <row r="133" spans="1:14" x14ac:dyDescent="0.25">
      <c r="A133">
        <v>8042022</v>
      </c>
      <c r="B133" t="s">
        <v>116</v>
      </c>
      <c r="C133" t="s">
        <v>117</v>
      </c>
      <c r="D133" t="s">
        <v>118</v>
      </c>
      <c r="E133" t="s">
        <v>10</v>
      </c>
      <c r="F133">
        <v>2</v>
      </c>
      <c r="G133">
        <v>300</v>
      </c>
      <c r="H133">
        <v>300</v>
      </c>
      <c r="I133">
        <v>1.42</v>
      </c>
      <c r="J133">
        <v>0.72</v>
      </c>
      <c r="K133">
        <f t="shared" si="10"/>
        <v>-0.7</v>
      </c>
      <c r="L133">
        <f t="shared" si="11"/>
        <v>-49.295774647887328</v>
      </c>
      <c r="M133" s="7">
        <f t="shared" si="8"/>
        <v>0.54380000000000006</v>
      </c>
      <c r="N133" s="4">
        <f t="shared" si="9"/>
        <v>38.295774647887335</v>
      </c>
    </row>
    <row r="134" spans="1:14" x14ac:dyDescent="0.25">
      <c r="A134">
        <v>8042022</v>
      </c>
      <c r="B134" t="s">
        <v>116</v>
      </c>
      <c r="C134" t="s">
        <v>117</v>
      </c>
      <c r="D134" t="s">
        <v>118</v>
      </c>
      <c r="E134" t="s">
        <v>10</v>
      </c>
      <c r="F134">
        <v>3</v>
      </c>
      <c r="G134">
        <v>300</v>
      </c>
      <c r="H134">
        <v>300</v>
      </c>
      <c r="I134">
        <v>1.06</v>
      </c>
      <c r="J134">
        <v>0.87</v>
      </c>
      <c r="K134">
        <f t="shared" si="10"/>
        <v>-0.19000000000000006</v>
      </c>
      <c r="L134">
        <f t="shared" si="11"/>
        <v>-17.924528301886795</v>
      </c>
      <c r="M134" s="7">
        <f t="shared" si="8"/>
        <v>7.3400000000000021E-2</v>
      </c>
      <c r="N134" s="4">
        <f t="shared" si="9"/>
        <v>6.9245283018867942</v>
      </c>
    </row>
    <row r="135" spans="1:14" x14ac:dyDescent="0.25">
      <c r="A135">
        <v>8042022</v>
      </c>
      <c r="B135" t="s">
        <v>116</v>
      </c>
      <c r="C135" t="s">
        <v>117</v>
      </c>
      <c r="D135" t="s">
        <v>118</v>
      </c>
      <c r="E135" t="s">
        <v>10</v>
      </c>
      <c r="F135">
        <v>4</v>
      </c>
      <c r="G135">
        <v>300</v>
      </c>
      <c r="H135">
        <v>300</v>
      </c>
      <c r="I135">
        <v>1.1399999999999999</v>
      </c>
      <c r="J135">
        <v>0.86</v>
      </c>
      <c r="K135">
        <f t="shared" si="10"/>
        <v>-0.27999999999999992</v>
      </c>
      <c r="L135">
        <f t="shared" si="11"/>
        <v>-24.561403508771924</v>
      </c>
      <c r="M135" s="7">
        <f t="shared" si="8"/>
        <v>0.15459999999999996</v>
      </c>
      <c r="N135" s="4">
        <f t="shared" si="9"/>
        <v>13.561403508771926</v>
      </c>
    </row>
    <row r="136" spans="1:14" x14ac:dyDescent="0.25">
      <c r="A136">
        <v>8042022</v>
      </c>
      <c r="B136" t="s">
        <v>116</v>
      </c>
      <c r="C136" t="s">
        <v>117</v>
      </c>
      <c r="D136" t="s">
        <v>118</v>
      </c>
      <c r="E136" t="s">
        <v>10</v>
      </c>
      <c r="F136">
        <v>5</v>
      </c>
      <c r="G136">
        <v>300</v>
      </c>
      <c r="H136">
        <v>300</v>
      </c>
      <c r="I136">
        <v>1.74</v>
      </c>
      <c r="J136">
        <v>0.92</v>
      </c>
      <c r="K136">
        <f t="shared" si="10"/>
        <v>-0.82</v>
      </c>
      <c r="L136">
        <f t="shared" si="11"/>
        <v>-47.126436781609193</v>
      </c>
      <c r="M136" s="7">
        <f t="shared" si="8"/>
        <v>0.62859999999999994</v>
      </c>
      <c r="N136" s="4">
        <f t="shared" si="9"/>
        <v>36.126436781609193</v>
      </c>
    </row>
    <row r="137" spans="1:14" x14ac:dyDescent="0.25">
      <c r="A137">
        <v>8042022</v>
      </c>
      <c r="B137" t="s">
        <v>116</v>
      </c>
      <c r="C137" t="s">
        <v>117</v>
      </c>
      <c r="D137" t="s">
        <v>118</v>
      </c>
      <c r="E137" t="s">
        <v>10</v>
      </c>
      <c r="F137">
        <v>6</v>
      </c>
      <c r="G137">
        <v>300</v>
      </c>
      <c r="H137">
        <v>300</v>
      </c>
      <c r="I137">
        <v>1.33</v>
      </c>
      <c r="J137">
        <v>1.05</v>
      </c>
      <c r="K137">
        <f t="shared" si="10"/>
        <v>-0.28000000000000003</v>
      </c>
      <c r="L137">
        <f t="shared" si="11"/>
        <v>-21.05263157894737</v>
      </c>
      <c r="M137" s="7">
        <f t="shared" si="8"/>
        <v>0.13369999999999993</v>
      </c>
      <c r="N137" s="4">
        <f t="shared" si="9"/>
        <v>10.052631578947363</v>
      </c>
    </row>
    <row r="138" spans="1:14" x14ac:dyDescent="0.25">
      <c r="A138">
        <v>8042022</v>
      </c>
      <c r="B138" t="s">
        <v>116</v>
      </c>
      <c r="C138" t="s">
        <v>117</v>
      </c>
      <c r="D138" t="s">
        <v>118</v>
      </c>
      <c r="E138" t="s">
        <v>10</v>
      </c>
      <c r="F138">
        <v>7</v>
      </c>
      <c r="G138">
        <v>300</v>
      </c>
      <c r="H138">
        <v>300</v>
      </c>
      <c r="I138">
        <v>1.57</v>
      </c>
      <c r="J138">
        <v>1.22</v>
      </c>
      <c r="K138">
        <f t="shared" si="10"/>
        <v>-0.35000000000000009</v>
      </c>
      <c r="L138">
        <f t="shared" si="11"/>
        <v>-22.292993630573253</v>
      </c>
      <c r="M138" s="7">
        <f t="shared" si="8"/>
        <v>0.17730000000000001</v>
      </c>
      <c r="N138" s="4">
        <f t="shared" si="9"/>
        <v>11.29299363057325</v>
      </c>
    </row>
    <row r="139" spans="1:14" x14ac:dyDescent="0.25">
      <c r="A139">
        <v>8042022</v>
      </c>
      <c r="B139" t="s">
        <v>116</v>
      </c>
      <c r="C139" t="s">
        <v>117</v>
      </c>
      <c r="D139" t="s">
        <v>118</v>
      </c>
      <c r="E139" t="s">
        <v>10</v>
      </c>
      <c r="F139">
        <v>8</v>
      </c>
      <c r="G139">
        <v>300</v>
      </c>
      <c r="H139">
        <v>300</v>
      </c>
      <c r="I139">
        <v>1.9</v>
      </c>
      <c r="J139">
        <v>1.27</v>
      </c>
      <c r="K139">
        <f t="shared" si="10"/>
        <v>-0.62999999999999989</v>
      </c>
      <c r="L139">
        <f t="shared" si="11"/>
        <v>-33.157894736842103</v>
      </c>
      <c r="M139" s="7">
        <f t="shared" si="8"/>
        <v>0.42099999999999982</v>
      </c>
      <c r="N139" s="4">
        <f t="shared" si="9"/>
        <v>22.157894736842096</v>
      </c>
    </row>
    <row r="140" spans="1:14" x14ac:dyDescent="0.25">
      <c r="A140">
        <v>8042022</v>
      </c>
      <c r="B140" t="s">
        <v>116</v>
      </c>
      <c r="C140" t="s">
        <v>117</v>
      </c>
      <c r="D140" t="s">
        <v>118</v>
      </c>
      <c r="E140" t="s">
        <v>10</v>
      </c>
      <c r="F140">
        <v>9</v>
      </c>
      <c r="G140">
        <v>300</v>
      </c>
      <c r="H140">
        <v>300</v>
      </c>
      <c r="I140">
        <v>1.41</v>
      </c>
      <c r="J140">
        <v>1.04</v>
      </c>
      <c r="K140">
        <f t="shared" si="10"/>
        <v>-0.36999999999999988</v>
      </c>
      <c r="L140">
        <f t="shared" si="11"/>
        <v>-26.241134751773043</v>
      </c>
      <c r="M140" s="7">
        <f t="shared" si="8"/>
        <v>0.21489999999999987</v>
      </c>
      <c r="N140" s="4">
        <f t="shared" si="9"/>
        <v>15.241134751773041</v>
      </c>
    </row>
    <row r="141" spans="1:14" x14ac:dyDescent="0.25">
      <c r="A141">
        <v>8042022</v>
      </c>
      <c r="B141" t="s">
        <v>116</v>
      </c>
      <c r="C141" t="s">
        <v>117</v>
      </c>
      <c r="D141" t="s">
        <v>118</v>
      </c>
      <c r="E141" t="s">
        <v>10</v>
      </c>
      <c r="F141">
        <v>10</v>
      </c>
      <c r="G141">
        <v>300</v>
      </c>
      <c r="H141">
        <v>300</v>
      </c>
      <c r="I141">
        <v>1.8</v>
      </c>
      <c r="J141">
        <v>1.35</v>
      </c>
      <c r="K141">
        <f t="shared" si="10"/>
        <v>-0.44999999999999996</v>
      </c>
      <c r="L141">
        <f t="shared" si="11"/>
        <v>-24.999999999999996</v>
      </c>
      <c r="M141" s="7">
        <f t="shared" si="8"/>
        <v>0.252</v>
      </c>
      <c r="N141" s="4">
        <f t="shared" si="9"/>
        <v>13.999999999999998</v>
      </c>
    </row>
    <row r="142" spans="1:14" x14ac:dyDescent="0.25">
      <c r="A142">
        <v>8042022</v>
      </c>
      <c r="B142" t="s">
        <v>116</v>
      </c>
      <c r="C142" t="s">
        <v>117</v>
      </c>
      <c r="D142" t="s">
        <v>118</v>
      </c>
      <c r="E142" t="s">
        <v>10</v>
      </c>
      <c r="F142">
        <v>1</v>
      </c>
      <c r="G142">
        <v>900</v>
      </c>
      <c r="H142">
        <v>900</v>
      </c>
      <c r="I142">
        <v>1.59</v>
      </c>
      <c r="J142">
        <v>1.22</v>
      </c>
      <c r="K142">
        <f t="shared" si="10"/>
        <v>-0.37000000000000011</v>
      </c>
      <c r="L142">
        <f t="shared" si="11"/>
        <v>-23.270440251572332</v>
      </c>
      <c r="M142" s="7">
        <f t="shared" si="8"/>
        <v>0.19510000000000005</v>
      </c>
      <c r="N142" s="4">
        <f t="shared" si="9"/>
        <v>12.27044025157233</v>
      </c>
    </row>
    <row r="143" spans="1:14" x14ac:dyDescent="0.25">
      <c r="A143">
        <v>8042022</v>
      </c>
      <c r="B143" t="s">
        <v>116</v>
      </c>
      <c r="C143" t="s">
        <v>117</v>
      </c>
      <c r="D143" t="s">
        <v>118</v>
      </c>
      <c r="E143" t="s">
        <v>10</v>
      </c>
      <c r="F143">
        <v>2</v>
      </c>
      <c r="G143">
        <v>900</v>
      </c>
      <c r="H143">
        <v>900</v>
      </c>
      <c r="I143">
        <v>1.45</v>
      </c>
      <c r="J143">
        <v>0.94</v>
      </c>
      <c r="K143">
        <f t="shared" si="10"/>
        <v>-0.51</v>
      </c>
      <c r="L143">
        <f t="shared" si="11"/>
        <v>-35.172413793103452</v>
      </c>
      <c r="M143" s="7">
        <f t="shared" si="8"/>
        <v>0.35050000000000003</v>
      </c>
      <c r="N143" s="4">
        <f t="shared" si="9"/>
        <v>24.172413793103452</v>
      </c>
    </row>
    <row r="144" spans="1:14" x14ac:dyDescent="0.25">
      <c r="A144">
        <v>8042022</v>
      </c>
      <c r="B144" t="s">
        <v>116</v>
      </c>
      <c r="C144" t="s">
        <v>117</v>
      </c>
      <c r="D144" t="s">
        <v>118</v>
      </c>
      <c r="E144" t="s">
        <v>10</v>
      </c>
      <c r="F144">
        <v>3</v>
      </c>
      <c r="G144">
        <v>900</v>
      </c>
      <c r="H144">
        <v>900</v>
      </c>
      <c r="I144">
        <v>0.99</v>
      </c>
      <c r="J144">
        <v>6.7000000000000004E-2</v>
      </c>
      <c r="K144">
        <f t="shared" si="10"/>
        <v>-0.92300000000000004</v>
      </c>
      <c r="L144">
        <f t="shared" si="11"/>
        <v>-93.232323232323239</v>
      </c>
      <c r="M144" s="7">
        <f t="shared" si="8"/>
        <v>0.81410000000000005</v>
      </c>
      <c r="N144" s="4">
        <f t="shared" si="9"/>
        <v>82.232323232323239</v>
      </c>
    </row>
    <row r="145" spans="1:14" x14ac:dyDescent="0.25">
      <c r="A145">
        <v>8042022</v>
      </c>
      <c r="B145" t="s">
        <v>116</v>
      </c>
      <c r="C145" t="s">
        <v>117</v>
      </c>
      <c r="D145" t="s">
        <v>118</v>
      </c>
      <c r="E145" t="s">
        <v>10</v>
      </c>
      <c r="F145">
        <v>4</v>
      </c>
      <c r="G145">
        <v>900</v>
      </c>
      <c r="H145">
        <v>900</v>
      </c>
      <c r="I145">
        <v>1.2</v>
      </c>
      <c r="J145">
        <v>0.82</v>
      </c>
      <c r="K145">
        <f t="shared" si="10"/>
        <v>-0.38</v>
      </c>
      <c r="L145">
        <f t="shared" si="11"/>
        <v>-31.666666666666671</v>
      </c>
      <c r="M145" s="7">
        <f t="shared" si="8"/>
        <v>0.24800000000000011</v>
      </c>
      <c r="N145" s="4">
        <f t="shared" si="9"/>
        <v>20.666666666666679</v>
      </c>
    </row>
    <row r="146" spans="1:14" x14ac:dyDescent="0.25">
      <c r="A146">
        <v>8042022</v>
      </c>
      <c r="B146" t="s">
        <v>116</v>
      </c>
      <c r="C146" t="s">
        <v>117</v>
      </c>
      <c r="D146" t="s">
        <v>118</v>
      </c>
      <c r="E146" t="s">
        <v>10</v>
      </c>
      <c r="F146">
        <v>5</v>
      </c>
      <c r="G146">
        <v>900</v>
      </c>
      <c r="H146">
        <v>900</v>
      </c>
      <c r="I146">
        <v>1.89</v>
      </c>
      <c r="J146">
        <v>1.34</v>
      </c>
      <c r="K146">
        <f t="shared" si="10"/>
        <v>-0.54999999999999982</v>
      </c>
      <c r="L146">
        <f t="shared" si="11"/>
        <v>-29.100529100529094</v>
      </c>
      <c r="M146" s="7">
        <f t="shared" si="8"/>
        <v>0.34209999999999985</v>
      </c>
      <c r="N146" s="4">
        <f t="shared" si="9"/>
        <v>18.100529100529094</v>
      </c>
    </row>
    <row r="147" spans="1:14" x14ac:dyDescent="0.25">
      <c r="A147">
        <v>8042022</v>
      </c>
      <c r="B147" t="s">
        <v>116</v>
      </c>
      <c r="C147" t="s">
        <v>117</v>
      </c>
      <c r="D147" t="s">
        <v>118</v>
      </c>
      <c r="E147" t="s">
        <v>10</v>
      </c>
      <c r="F147">
        <v>6</v>
      </c>
      <c r="G147">
        <v>900</v>
      </c>
      <c r="H147">
        <v>900</v>
      </c>
      <c r="I147">
        <v>1.21</v>
      </c>
      <c r="J147">
        <v>0.86</v>
      </c>
      <c r="K147">
        <f t="shared" si="10"/>
        <v>-0.35</v>
      </c>
      <c r="L147">
        <f t="shared" si="11"/>
        <v>-28.925619834710741</v>
      </c>
      <c r="M147" s="7">
        <f t="shared" si="8"/>
        <v>0.21689999999999998</v>
      </c>
      <c r="N147" s="4">
        <f t="shared" si="9"/>
        <v>17.925619834710744</v>
      </c>
    </row>
    <row r="148" spans="1:14" x14ac:dyDescent="0.25">
      <c r="A148">
        <v>8042022</v>
      </c>
      <c r="B148" t="s">
        <v>116</v>
      </c>
      <c r="C148" t="s">
        <v>117</v>
      </c>
      <c r="D148" t="s">
        <v>118</v>
      </c>
      <c r="E148" t="s">
        <v>10</v>
      </c>
      <c r="F148">
        <v>7</v>
      </c>
      <c r="G148">
        <v>900</v>
      </c>
      <c r="H148">
        <v>900</v>
      </c>
      <c r="I148">
        <v>1.64</v>
      </c>
      <c r="J148">
        <v>0.68</v>
      </c>
      <c r="K148">
        <f t="shared" si="10"/>
        <v>-0.95999999999999985</v>
      </c>
      <c r="L148">
        <f t="shared" si="11"/>
        <v>-58.536585365853654</v>
      </c>
      <c r="M148" s="7">
        <f t="shared" si="8"/>
        <v>0.77959999999999996</v>
      </c>
      <c r="N148" s="4">
        <f t="shared" si="9"/>
        <v>47.536585365853654</v>
      </c>
    </row>
    <row r="149" spans="1:14" x14ac:dyDescent="0.25">
      <c r="A149">
        <v>8042022</v>
      </c>
      <c r="B149" t="s">
        <v>116</v>
      </c>
      <c r="C149" t="s">
        <v>117</v>
      </c>
      <c r="D149" t="s">
        <v>118</v>
      </c>
      <c r="E149" t="s">
        <v>10</v>
      </c>
      <c r="F149">
        <v>8</v>
      </c>
      <c r="G149">
        <v>900</v>
      </c>
      <c r="H149">
        <v>900</v>
      </c>
      <c r="I149">
        <v>1.97</v>
      </c>
      <c r="J149">
        <v>1.29</v>
      </c>
      <c r="K149">
        <f t="shared" si="10"/>
        <v>-0.67999999999999994</v>
      </c>
      <c r="L149">
        <f t="shared" si="11"/>
        <v>-34.517766497461928</v>
      </c>
      <c r="M149" s="7">
        <f t="shared" si="8"/>
        <v>0.46330000000000005</v>
      </c>
      <c r="N149" s="4">
        <f t="shared" si="9"/>
        <v>23.517766497461931</v>
      </c>
    </row>
    <row r="150" spans="1:14" x14ac:dyDescent="0.25">
      <c r="A150">
        <v>8042022</v>
      </c>
      <c r="B150" t="s">
        <v>116</v>
      </c>
      <c r="C150" t="s">
        <v>117</v>
      </c>
      <c r="D150" t="s">
        <v>118</v>
      </c>
      <c r="E150" t="s">
        <v>10</v>
      </c>
      <c r="F150">
        <v>9</v>
      </c>
      <c r="G150">
        <v>900</v>
      </c>
      <c r="H150">
        <v>900</v>
      </c>
      <c r="I150">
        <v>1.3</v>
      </c>
      <c r="J150">
        <v>0.98</v>
      </c>
      <c r="K150">
        <f t="shared" si="10"/>
        <v>-0.32000000000000006</v>
      </c>
      <c r="L150">
        <f t="shared" si="11"/>
        <v>-24.61538461538462</v>
      </c>
      <c r="M150" s="7">
        <f t="shared" si="8"/>
        <v>0.17700000000000005</v>
      </c>
      <c r="N150" s="4">
        <f t="shared" si="9"/>
        <v>13.615384615384619</v>
      </c>
    </row>
    <row r="151" spans="1:14" x14ac:dyDescent="0.25">
      <c r="A151">
        <v>8042022</v>
      </c>
      <c r="B151" t="s">
        <v>116</v>
      </c>
      <c r="C151" t="s">
        <v>117</v>
      </c>
      <c r="D151" t="s">
        <v>118</v>
      </c>
      <c r="E151" t="s">
        <v>10</v>
      </c>
      <c r="F151">
        <v>10</v>
      </c>
      <c r="G151">
        <v>900</v>
      </c>
      <c r="H151">
        <v>900</v>
      </c>
      <c r="I151">
        <v>1.88</v>
      </c>
      <c r="J151">
        <v>1.55</v>
      </c>
      <c r="K151">
        <f t="shared" si="10"/>
        <v>-0.32999999999999985</v>
      </c>
      <c r="L151">
        <f t="shared" si="11"/>
        <v>-17.553191489361694</v>
      </c>
      <c r="M151" s="7">
        <f t="shared" si="8"/>
        <v>0.12319999999999998</v>
      </c>
      <c r="N151" s="4">
        <f t="shared" si="9"/>
        <v>6.5531914893617014</v>
      </c>
    </row>
    <row r="152" spans="1:14" x14ac:dyDescent="0.25">
      <c r="A152">
        <v>8042022</v>
      </c>
      <c r="B152" t="s">
        <v>116</v>
      </c>
      <c r="C152" t="s">
        <v>117</v>
      </c>
      <c r="D152" t="s">
        <v>118</v>
      </c>
      <c r="E152" t="s">
        <v>10</v>
      </c>
      <c r="F152">
        <v>1</v>
      </c>
      <c r="G152" t="s">
        <v>7</v>
      </c>
      <c r="H152" t="s">
        <v>7</v>
      </c>
      <c r="I152">
        <v>1.59</v>
      </c>
      <c r="J152">
        <v>1.25</v>
      </c>
      <c r="K152">
        <f t="shared" si="10"/>
        <v>-0.34000000000000008</v>
      </c>
      <c r="L152">
        <f t="shared" si="11"/>
        <v>-21.383647798742142</v>
      </c>
      <c r="M152" s="7">
        <f t="shared" si="8"/>
        <v>0.16510000000000002</v>
      </c>
      <c r="N152" s="4">
        <f t="shared" si="9"/>
        <v>10.383647798742139</v>
      </c>
    </row>
    <row r="153" spans="1:14" x14ac:dyDescent="0.25">
      <c r="A153">
        <v>8042022</v>
      </c>
      <c r="B153" t="s">
        <v>116</v>
      </c>
      <c r="C153" t="s">
        <v>117</v>
      </c>
      <c r="D153" t="s">
        <v>118</v>
      </c>
      <c r="E153" t="s">
        <v>10</v>
      </c>
      <c r="F153">
        <v>2</v>
      </c>
      <c r="G153" t="s">
        <v>7</v>
      </c>
      <c r="H153" t="s">
        <v>7</v>
      </c>
      <c r="I153">
        <v>1.31</v>
      </c>
      <c r="J153">
        <v>1.05</v>
      </c>
      <c r="K153">
        <f t="shared" si="10"/>
        <v>-0.26</v>
      </c>
      <c r="L153">
        <f t="shared" si="11"/>
        <v>-19.847328244274809</v>
      </c>
      <c r="M153" s="7">
        <f t="shared" si="8"/>
        <v>0.11590000000000011</v>
      </c>
      <c r="N153" s="4">
        <f t="shared" si="9"/>
        <v>8.8473282442748165</v>
      </c>
    </row>
    <row r="154" spans="1:14" x14ac:dyDescent="0.25">
      <c r="A154">
        <v>8042022</v>
      </c>
      <c r="B154" t="s">
        <v>116</v>
      </c>
      <c r="C154" t="s">
        <v>117</v>
      </c>
      <c r="D154" t="s">
        <v>118</v>
      </c>
      <c r="E154" t="s">
        <v>10</v>
      </c>
      <c r="F154">
        <v>3</v>
      </c>
      <c r="G154" t="s">
        <v>7</v>
      </c>
      <c r="H154" t="s">
        <v>7</v>
      </c>
      <c r="I154">
        <v>0.99</v>
      </c>
      <c r="J154">
        <v>0.18</v>
      </c>
      <c r="K154">
        <f t="shared" si="10"/>
        <v>-0.81</v>
      </c>
      <c r="L154">
        <f t="shared" si="11"/>
        <v>-81.818181818181827</v>
      </c>
      <c r="M154" s="7">
        <f t="shared" si="8"/>
        <v>0.70110000000000006</v>
      </c>
      <c r="N154" s="4">
        <f t="shared" si="9"/>
        <v>70.818181818181827</v>
      </c>
    </row>
    <row r="155" spans="1:14" x14ac:dyDescent="0.25">
      <c r="A155">
        <v>8042022</v>
      </c>
      <c r="B155" t="s">
        <v>116</v>
      </c>
      <c r="C155" t="s">
        <v>117</v>
      </c>
      <c r="D155" t="s">
        <v>118</v>
      </c>
      <c r="E155" t="s">
        <v>10</v>
      </c>
      <c r="F155">
        <v>4</v>
      </c>
      <c r="G155" t="s">
        <v>7</v>
      </c>
      <c r="H155" t="s">
        <v>7</v>
      </c>
      <c r="I155">
        <v>1.18</v>
      </c>
      <c r="J155">
        <v>0.76</v>
      </c>
      <c r="K155">
        <f t="shared" si="10"/>
        <v>-0.41999999999999993</v>
      </c>
      <c r="L155">
        <f t="shared" si="11"/>
        <v>-35.593220338983045</v>
      </c>
      <c r="M155" s="7">
        <f t="shared" si="8"/>
        <v>0.29020000000000001</v>
      </c>
      <c r="N155" s="4">
        <f t="shared" si="9"/>
        <v>24.593220338983055</v>
      </c>
    </row>
    <row r="156" spans="1:14" x14ac:dyDescent="0.25">
      <c r="A156">
        <v>8042022</v>
      </c>
      <c r="B156" t="s">
        <v>116</v>
      </c>
      <c r="C156" t="s">
        <v>117</v>
      </c>
      <c r="D156" t="s">
        <v>118</v>
      </c>
      <c r="E156" t="s">
        <v>10</v>
      </c>
      <c r="F156">
        <v>5</v>
      </c>
      <c r="G156" t="s">
        <v>7</v>
      </c>
      <c r="H156" t="s">
        <v>7</v>
      </c>
      <c r="I156">
        <v>1.77</v>
      </c>
      <c r="J156">
        <v>1.18</v>
      </c>
      <c r="K156">
        <f t="shared" si="10"/>
        <v>-0.59000000000000008</v>
      </c>
      <c r="L156">
        <f t="shared" si="11"/>
        <v>-33.333333333333336</v>
      </c>
      <c r="M156" s="7">
        <f t="shared" si="8"/>
        <v>0.39530000000000021</v>
      </c>
      <c r="N156" s="4">
        <f t="shared" si="9"/>
        <v>22.333333333333343</v>
      </c>
    </row>
    <row r="157" spans="1:14" x14ac:dyDescent="0.25">
      <c r="A157">
        <v>8042022</v>
      </c>
      <c r="B157" t="s">
        <v>116</v>
      </c>
      <c r="C157" t="s">
        <v>117</v>
      </c>
      <c r="D157" t="s">
        <v>118</v>
      </c>
      <c r="E157" t="s">
        <v>10</v>
      </c>
      <c r="F157">
        <v>6</v>
      </c>
      <c r="G157" t="s">
        <v>7</v>
      </c>
      <c r="H157" t="s">
        <v>7</v>
      </c>
      <c r="I157">
        <v>1.19</v>
      </c>
      <c r="J157">
        <v>0.88</v>
      </c>
      <c r="K157">
        <f t="shared" si="10"/>
        <v>-0.30999999999999994</v>
      </c>
      <c r="L157">
        <f t="shared" si="11"/>
        <v>-26.050420168067223</v>
      </c>
      <c r="M157" s="7">
        <f t="shared" si="8"/>
        <v>0.17909999999999993</v>
      </c>
      <c r="N157" s="4">
        <f t="shared" si="9"/>
        <v>15.050420168067221</v>
      </c>
    </row>
    <row r="158" spans="1:14" x14ac:dyDescent="0.25">
      <c r="A158">
        <v>8042022</v>
      </c>
      <c r="B158" t="s">
        <v>116</v>
      </c>
      <c r="C158" t="s">
        <v>117</v>
      </c>
      <c r="D158" t="s">
        <v>118</v>
      </c>
      <c r="E158" t="s">
        <v>10</v>
      </c>
      <c r="F158">
        <v>7</v>
      </c>
      <c r="G158" t="s">
        <v>7</v>
      </c>
      <c r="H158" t="s">
        <v>7</v>
      </c>
      <c r="I158">
        <v>1.56</v>
      </c>
      <c r="J158">
        <v>1.55</v>
      </c>
      <c r="K158">
        <f t="shared" si="10"/>
        <v>-1.0000000000000009E-2</v>
      </c>
      <c r="L158">
        <f t="shared" si="11"/>
        <v>-0.64102564102564163</v>
      </c>
      <c r="M158" s="7">
        <f t="shared" si="8"/>
        <v>-0.16159999999999997</v>
      </c>
      <c r="N158" s="4">
        <f t="shared" si="9"/>
        <v>-10.358974358974356</v>
      </c>
    </row>
    <row r="159" spans="1:14" x14ac:dyDescent="0.25">
      <c r="A159">
        <v>8042022</v>
      </c>
      <c r="B159" t="s">
        <v>116</v>
      </c>
      <c r="C159" t="s">
        <v>117</v>
      </c>
      <c r="D159" t="s">
        <v>118</v>
      </c>
      <c r="E159" t="s">
        <v>10</v>
      </c>
      <c r="F159">
        <v>8</v>
      </c>
      <c r="G159" t="s">
        <v>7</v>
      </c>
      <c r="H159" t="s">
        <v>7</v>
      </c>
      <c r="I159">
        <v>2.17</v>
      </c>
      <c r="J159">
        <v>0.85</v>
      </c>
      <c r="K159">
        <f t="shared" si="10"/>
        <v>-1.3199999999999998</v>
      </c>
      <c r="L159">
        <f t="shared" si="11"/>
        <v>-60.829493087557594</v>
      </c>
      <c r="M159" s="7">
        <f t="shared" si="8"/>
        <v>1.0813000000000001</v>
      </c>
      <c r="N159" s="4">
        <f t="shared" si="9"/>
        <v>49.829493087557616</v>
      </c>
    </row>
    <row r="160" spans="1:14" x14ac:dyDescent="0.25">
      <c r="A160">
        <v>8042022</v>
      </c>
      <c r="B160" t="s">
        <v>116</v>
      </c>
      <c r="C160" t="s">
        <v>117</v>
      </c>
      <c r="D160" t="s">
        <v>118</v>
      </c>
      <c r="E160" t="s">
        <v>10</v>
      </c>
      <c r="F160">
        <v>9</v>
      </c>
      <c r="G160" t="s">
        <v>7</v>
      </c>
      <c r="H160" t="s">
        <v>7</v>
      </c>
      <c r="I160">
        <v>1.4</v>
      </c>
      <c r="J160">
        <v>0.34</v>
      </c>
      <c r="K160">
        <f t="shared" si="10"/>
        <v>-1.0599999999999998</v>
      </c>
      <c r="L160">
        <f t="shared" si="11"/>
        <v>-75.714285714285708</v>
      </c>
      <c r="M160" s="7">
        <f t="shared" si="8"/>
        <v>0.90599999999999992</v>
      </c>
      <c r="N160" s="4">
        <f t="shared" si="9"/>
        <v>64.714285714285708</v>
      </c>
    </row>
    <row r="161" spans="1:14" x14ac:dyDescent="0.25">
      <c r="A161">
        <v>8042022</v>
      </c>
      <c r="B161" t="s">
        <v>116</v>
      </c>
      <c r="C161" t="s">
        <v>117</v>
      </c>
      <c r="D161" t="s">
        <v>118</v>
      </c>
      <c r="E161" t="s">
        <v>10</v>
      </c>
      <c r="F161">
        <v>10</v>
      </c>
      <c r="G161" t="s">
        <v>7</v>
      </c>
      <c r="H161" t="s">
        <v>7</v>
      </c>
      <c r="I161">
        <v>1.73</v>
      </c>
      <c r="J161">
        <v>1.5</v>
      </c>
      <c r="K161">
        <f t="shared" si="10"/>
        <v>-0.22999999999999998</v>
      </c>
      <c r="L161">
        <f t="shared" si="11"/>
        <v>-13.294797687861271</v>
      </c>
      <c r="M161" s="7">
        <f t="shared" si="8"/>
        <v>3.9700000000000069E-2</v>
      </c>
      <c r="N161" s="4">
        <f t="shared" si="9"/>
        <v>2.2947976878612759</v>
      </c>
    </row>
    <row r="162" spans="1:14" x14ac:dyDescent="0.25">
      <c r="A162">
        <v>8042022</v>
      </c>
      <c r="B162" t="s">
        <v>116</v>
      </c>
      <c r="C162" t="s">
        <v>117</v>
      </c>
      <c r="D162" t="s">
        <v>118</v>
      </c>
      <c r="E162" t="s">
        <v>10</v>
      </c>
      <c r="F162" t="s">
        <v>7</v>
      </c>
      <c r="G162" t="s">
        <v>120</v>
      </c>
      <c r="H162" t="s">
        <v>89</v>
      </c>
      <c r="I162">
        <v>2.79</v>
      </c>
      <c r="J162">
        <v>2.5</v>
      </c>
      <c r="K162">
        <f t="shared" si="10"/>
        <v>-0.29000000000000004</v>
      </c>
      <c r="L162">
        <f t="shared" si="11"/>
        <v>-10.394265232974911</v>
      </c>
      <c r="M162" s="6"/>
      <c r="N162" s="6"/>
    </row>
    <row r="163" spans="1:14" x14ac:dyDescent="0.25">
      <c r="A163">
        <v>8042022</v>
      </c>
      <c r="B163" t="s">
        <v>116</v>
      </c>
      <c r="C163" t="s">
        <v>117</v>
      </c>
      <c r="D163" t="s">
        <v>118</v>
      </c>
      <c r="E163" t="s">
        <v>10</v>
      </c>
      <c r="F163" t="s">
        <v>7</v>
      </c>
      <c r="G163" t="s">
        <v>121</v>
      </c>
      <c r="H163" t="s">
        <v>89</v>
      </c>
      <c r="I163">
        <v>2.66</v>
      </c>
      <c r="J163">
        <v>2.62</v>
      </c>
      <c r="K163">
        <f t="shared" si="10"/>
        <v>-4.0000000000000036E-2</v>
      </c>
      <c r="L163">
        <f t="shared" si="11"/>
        <v>-1.5037593984962419</v>
      </c>
      <c r="M163" s="6"/>
      <c r="N163" s="6"/>
    </row>
    <row r="164" spans="1:14" x14ac:dyDescent="0.25">
      <c r="A164">
        <v>8042022</v>
      </c>
      <c r="B164" t="s">
        <v>116</v>
      </c>
      <c r="C164" t="s">
        <v>117</v>
      </c>
      <c r="D164" t="s">
        <v>118</v>
      </c>
      <c r="E164" t="s">
        <v>10</v>
      </c>
      <c r="F164" t="s">
        <v>7</v>
      </c>
      <c r="G164" t="s">
        <v>122</v>
      </c>
      <c r="H164" t="s">
        <v>89</v>
      </c>
      <c r="I164">
        <v>2.69</v>
      </c>
      <c r="J164">
        <v>2.4900000000000002</v>
      </c>
      <c r="K164">
        <f t="shared" si="10"/>
        <v>-0.19999999999999973</v>
      </c>
      <c r="L164">
        <f t="shared" si="11"/>
        <v>-7.4349442379182058</v>
      </c>
      <c r="M164" s="6"/>
      <c r="N164" s="6"/>
    </row>
    <row r="165" spans="1:14" x14ac:dyDescent="0.25">
      <c r="A165">
        <v>8042022</v>
      </c>
      <c r="B165" t="s">
        <v>116</v>
      </c>
      <c r="C165" t="s">
        <v>117</v>
      </c>
      <c r="D165" t="s">
        <v>118</v>
      </c>
      <c r="E165" t="s">
        <v>10</v>
      </c>
      <c r="F165" t="s">
        <v>7</v>
      </c>
      <c r="G165" t="s">
        <v>123</v>
      </c>
      <c r="H165" t="s">
        <v>89</v>
      </c>
      <c r="I165">
        <v>2.62</v>
      </c>
      <c r="J165">
        <v>2.36</v>
      </c>
      <c r="K165">
        <f t="shared" si="10"/>
        <v>-0.26000000000000023</v>
      </c>
      <c r="L165">
        <f t="shared" si="11"/>
        <v>-9.9236641221374136</v>
      </c>
      <c r="M165" s="6"/>
      <c r="N165" s="6"/>
    </row>
    <row r="166" spans="1:14" x14ac:dyDescent="0.25">
      <c r="A166">
        <v>8042022</v>
      </c>
      <c r="B166" t="s">
        <v>116</v>
      </c>
      <c r="C166" t="s">
        <v>117</v>
      </c>
      <c r="D166" t="s">
        <v>118</v>
      </c>
      <c r="E166" t="s">
        <v>10</v>
      </c>
      <c r="F166" t="s">
        <v>7</v>
      </c>
      <c r="G166" t="s">
        <v>124</v>
      </c>
      <c r="H166" t="s">
        <v>89</v>
      </c>
      <c r="I166">
        <v>1.5</v>
      </c>
      <c r="J166">
        <v>1.1100000000000001</v>
      </c>
      <c r="K166">
        <f t="shared" si="10"/>
        <v>-0.3899999999999999</v>
      </c>
      <c r="L166">
        <f t="shared" si="11"/>
        <v>-25.999999999999996</v>
      </c>
      <c r="M166" s="6"/>
      <c r="N166" s="6"/>
    </row>
    <row r="167" spans="1:14" x14ac:dyDescent="0.25">
      <c r="A167">
        <v>8042022</v>
      </c>
      <c r="B167" t="s">
        <v>116</v>
      </c>
      <c r="C167" t="s">
        <v>117</v>
      </c>
      <c r="D167" t="s">
        <v>118</v>
      </c>
      <c r="E167" t="s">
        <v>10</v>
      </c>
      <c r="F167" t="s">
        <v>7</v>
      </c>
      <c r="G167" t="s">
        <v>125</v>
      </c>
      <c r="H167" t="s">
        <v>89</v>
      </c>
      <c r="I167">
        <v>1.54</v>
      </c>
      <c r="J167">
        <v>1.33</v>
      </c>
      <c r="K167">
        <f t="shared" si="10"/>
        <v>-0.20999999999999996</v>
      </c>
      <c r="L167">
        <f t="shared" si="11"/>
        <v>-13.636363636363633</v>
      </c>
      <c r="M167" s="6"/>
      <c r="N167" s="6"/>
    </row>
    <row r="168" spans="1:14" x14ac:dyDescent="0.25">
      <c r="A168">
        <v>8042022</v>
      </c>
      <c r="B168" t="s">
        <v>116</v>
      </c>
      <c r="C168" t="s">
        <v>117</v>
      </c>
      <c r="D168" t="s">
        <v>118</v>
      </c>
      <c r="E168" t="s">
        <v>10</v>
      </c>
      <c r="F168" t="s">
        <v>7</v>
      </c>
      <c r="G168" t="s">
        <v>126</v>
      </c>
      <c r="H168" t="s">
        <v>89</v>
      </c>
      <c r="I168">
        <v>1.55</v>
      </c>
      <c r="J168">
        <v>1.17</v>
      </c>
      <c r="K168">
        <f t="shared" si="10"/>
        <v>-0.38000000000000012</v>
      </c>
      <c r="L168">
        <f t="shared" si="11"/>
        <v>-24.516129032258071</v>
      </c>
      <c r="M168" s="6"/>
      <c r="N168" s="6"/>
    </row>
    <row r="169" spans="1:14" x14ac:dyDescent="0.25">
      <c r="A169">
        <v>8042022</v>
      </c>
      <c r="B169" t="s">
        <v>116</v>
      </c>
      <c r="C169" t="s">
        <v>117</v>
      </c>
      <c r="D169" t="s">
        <v>118</v>
      </c>
      <c r="E169" t="s">
        <v>10</v>
      </c>
      <c r="F169" t="s">
        <v>7</v>
      </c>
      <c r="G169" t="s">
        <v>127</v>
      </c>
      <c r="H169" t="s">
        <v>89</v>
      </c>
      <c r="I169">
        <v>1.45</v>
      </c>
      <c r="J169">
        <v>1.25</v>
      </c>
      <c r="K169">
        <f t="shared" si="10"/>
        <v>-0.19999999999999996</v>
      </c>
      <c r="L169">
        <f t="shared" si="11"/>
        <v>-13.793103448275859</v>
      </c>
      <c r="M169" s="6"/>
      <c r="N169" s="6"/>
    </row>
    <row r="170" spans="1:14" x14ac:dyDescent="0.25">
      <c r="A170">
        <v>8042022</v>
      </c>
      <c r="B170" t="s">
        <v>116</v>
      </c>
      <c r="C170" t="s">
        <v>117</v>
      </c>
      <c r="D170" t="s">
        <v>118</v>
      </c>
      <c r="E170" t="s">
        <v>10</v>
      </c>
      <c r="F170" t="s">
        <v>7</v>
      </c>
      <c r="G170" t="s">
        <v>128</v>
      </c>
      <c r="H170" t="s">
        <v>89</v>
      </c>
      <c r="I170">
        <v>2.4</v>
      </c>
      <c r="J170">
        <v>2.3199999999999998</v>
      </c>
      <c r="K170">
        <f t="shared" si="10"/>
        <v>-8.0000000000000071E-2</v>
      </c>
      <c r="L170">
        <f t="shared" si="11"/>
        <v>-3.3333333333333366</v>
      </c>
      <c r="M170" s="6"/>
      <c r="N170" s="6"/>
    </row>
    <row r="171" spans="1:14" x14ac:dyDescent="0.25">
      <c r="A171">
        <v>8042022</v>
      </c>
      <c r="B171" t="s">
        <v>116</v>
      </c>
      <c r="C171" t="s">
        <v>117</v>
      </c>
      <c r="D171" t="s">
        <v>118</v>
      </c>
      <c r="E171" t="s">
        <v>10</v>
      </c>
      <c r="F171" t="s">
        <v>7</v>
      </c>
      <c r="G171" t="s">
        <v>129</v>
      </c>
      <c r="H171" t="s">
        <v>89</v>
      </c>
      <c r="I171">
        <v>2.46</v>
      </c>
      <c r="J171">
        <v>2.23</v>
      </c>
      <c r="K171">
        <f t="shared" si="10"/>
        <v>-0.22999999999999998</v>
      </c>
      <c r="L171">
        <f t="shared" si="11"/>
        <v>-9.3495934959349594</v>
      </c>
      <c r="M171" s="6"/>
      <c r="N171" s="6"/>
    </row>
    <row r="172" spans="1:14" x14ac:dyDescent="0.25">
      <c r="A172">
        <v>8042022</v>
      </c>
      <c r="B172" t="s">
        <v>116</v>
      </c>
      <c r="C172" t="s">
        <v>117</v>
      </c>
      <c r="D172" t="s">
        <v>118</v>
      </c>
      <c r="E172" t="s">
        <v>10</v>
      </c>
      <c r="F172" t="s">
        <v>7</v>
      </c>
      <c r="G172" t="s">
        <v>130</v>
      </c>
      <c r="H172" t="s">
        <v>89</v>
      </c>
      <c r="I172">
        <v>2.4300000000000002</v>
      </c>
      <c r="J172">
        <v>2.2999999999999998</v>
      </c>
      <c r="K172">
        <f t="shared" si="10"/>
        <v>-0.13000000000000034</v>
      </c>
      <c r="L172">
        <f t="shared" si="11"/>
        <v>-5.349794238683141</v>
      </c>
      <c r="M172" s="6"/>
      <c r="N172" s="6"/>
    </row>
    <row r="173" spans="1:14" x14ac:dyDescent="0.25">
      <c r="A173">
        <v>8042022</v>
      </c>
      <c r="B173" t="s">
        <v>116</v>
      </c>
      <c r="C173" t="s">
        <v>117</v>
      </c>
      <c r="D173" t="s">
        <v>118</v>
      </c>
      <c r="E173" t="s">
        <v>10</v>
      </c>
      <c r="F173" t="s">
        <v>7</v>
      </c>
      <c r="G173" t="s">
        <v>131</v>
      </c>
      <c r="H173" t="s">
        <v>89</v>
      </c>
      <c r="I173">
        <v>2.59</v>
      </c>
      <c r="J173">
        <v>2.3199999999999998</v>
      </c>
      <c r="K173">
        <f t="shared" si="10"/>
        <v>-0.27</v>
      </c>
      <c r="L173">
        <f t="shared" si="11"/>
        <v>-10.424710424710426</v>
      </c>
      <c r="M173" s="6"/>
      <c r="N173" s="6"/>
    </row>
    <row r="174" spans="1:14" x14ac:dyDescent="0.25">
      <c r="A174">
        <v>8042022</v>
      </c>
      <c r="B174" t="s">
        <v>116</v>
      </c>
      <c r="C174" t="s">
        <v>117</v>
      </c>
      <c r="D174" t="s">
        <v>118</v>
      </c>
      <c r="E174" t="s">
        <v>10</v>
      </c>
      <c r="F174" t="s">
        <v>7</v>
      </c>
      <c r="G174" t="s">
        <v>132</v>
      </c>
      <c r="H174" t="s">
        <v>89</v>
      </c>
      <c r="I174">
        <v>2.4700000000000002</v>
      </c>
      <c r="J174">
        <v>2.16</v>
      </c>
      <c r="K174">
        <f t="shared" si="10"/>
        <v>-0.31000000000000005</v>
      </c>
      <c r="L174">
        <f t="shared" si="11"/>
        <v>-12.550607287449395</v>
      </c>
      <c r="M174" s="6"/>
      <c r="N174" s="6"/>
    </row>
    <row r="175" spans="1:14" x14ac:dyDescent="0.25">
      <c r="A175">
        <v>8042022</v>
      </c>
      <c r="B175" t="s">
        <v>116</v>
      </c>
      <c r="C175" t="s">
        <v>117</v>
      </c>
      <c r="D175" t="s">
        <v>118</v>
      </c>
      <c r="E175" t="s">
        <v>10</v>
      </c>
      <c r="F175" t="s">
        <v>7</v>
      </c>
      <c r="G175" t="s">
        <v>133</v>
      </c>
      <c r="H175" t="s">
        <v>89</v>
      </c>
      <c r="I175">
        <v>2.6</v>
      </c>
      <c r="J175">
        <v>2.4700000000000002</v>
      </c>
      <c r="K175">
        <f t="shared" si="10"/>
        <v>-0.12999999999999989</v>
      </c>
      <c r="L175">
        <f t="shared" si="11"/>
        <v>-4.9999999999999956</v>
      </c>
      <c r="M175" s="6"/>
      <c r="N175" s="6"/>
    </row>
    <row r="176" spans="1:14" x14ac:dyDescent="0.25">
      <c r="A176">
        <v>8042022</v>
      </c>
      <c r="B176" t="s">
        <v>116</v>
      </c>
      <c r="C176" t="s">
        <v>117</v>
      </c>
      <c r="D176" t="s">
        <v>118</v>
      </c>
      <c r="E176" t="s">
        <v>10</v>
      </c>
      <c r="F176" t="s">
        <v>7</v>
      </c>
      <c r="G176" t="s">
        <v>134</v>
      </c>
      <c r="H176" t="s">
        <v>89</v>
      </c>
      <c r="I176">
        <v>2.4</v>
      </c>
      <c r="J176">
        <v>2.2400000000000002</v>
      </c>
      <c r="K176">
        <f t="shared" si="10"/>
        <v>-0.1599999999999997</v>
      </c>
      <c r="L176">
        <f t="shared" si="11"/>
        <v>-6.6666666666666536</v>
      </c>
      <c r="M176" s="6"/>
      <c r="N176" s="6"/>
    </row>
    <row r="177" spans="1:14" x14ac:dyDescent="0.25">
      <c r="A177">
        <v>8042022</v>
      </c>
      <c r="B177" t="s">
        <v>116</v>
      </c>
      <c r="C177" t="s">
        <v>117</v>
      </c>
      <c r="D177" t="s">
        <v>118</v>
      </c>
      <c r="E177" t="s">
        <v>10</v>
      </c>
      <c r="F177" t="s">
        <v>7</v>
      </c>
      <c r="G177" t="s">
        <v>135</v>
      </c>
      <c r="H177" t="s">
        <v>89</v>
      </c>
      <c r="I177">
        <v>2.58</v>
      </c>
      <c r="J177">
        <v>2.15</v>
      </c>
      <c r="K177">
        <f t="shared" si="10"/>
        <v>-0.43000000000000016</v>
      </c>
      <c r="L177">
        <f t="shared" si="11"/>
        <v>-16.666666666666671</v>
      </c>
      <c r="M177" s="6"/>
      <c r="N177" s="6"/>
    </row>
    <row r="178" spans="1:14" x14ac:dyDescent="0.25">
      <c r="A178">
        <v>8042022</v>
      </c>
      <c r="B178" t="s">
        <v>116</v>
      </c>
      <c r="C178" t="s">
        <v>117</v>
      </c>
      <c r="D178" t="s">
        <v>118</v>
      </c>
      <c r="E178" t="s">
        <v>10</v>
      </c>
      <c r="F178" t="s">
        <v>7</v>
      </c>
      <c r="G178" t="s">
        <v>136</v>
      </c>
      <c r="H178" t="s">
        <v>89</v>
      </c>
      <c r="I178">
        <v>2.0299999999999998</v>
      </c>
      <c r="J178">
        <v>1.44</v>
      </c>
      <c r="K178">
        <f t="shared" si="10"/>
        <v>-0.58999999999999986</v>
      </c>
      <c r="L178">
        <f t="shared" si="11"/>
        <v>-29.064039408866993</v>
      </c>
      <c r="M178" s="6"/>
      <c r="N178" s="6"/>
    </row>
    <row r="179" spans="1:14" x14ac:dyDescent="0.25">
      <c r="A179">
        <v>8042022</v>
      </c>
      <c r="B179" t="s">
        <v>116</v>
      </c>
      <c r="C179" t="s">
        <v>117</v>
      </c>
      <c r="D179" t="s">
        <v>118</v>
      </c>
      <c r="E179" t="s">
        <v>10</v>
      </c>
      <c r="F179" t="s">
        <v>7</v>
      </c>
      <c r="G179" t="s">
        <v>137</v>
      </c>
      <c r="H179" t="s">
        <v>89</v>
      </c>
      <c r="I179">
        <v>2.0699999999999998</v>
      </c>
      <c r="J179">
        <v>1.92</v>
      </c>
      <c r="K179">
        <f t="shared" si="10"/>
        <v>-0.14999999999999991</v>
      </c>
      <c r="L179">
        <f t="shared" si="11"/>
        <v>-7.2463768115941987</v>
      </c>
      <c r="M179" s="6"/>
      <c r="N179" s="6"/>
    </row>
    <row r="180" spans="1:14" x14ac:dyDescent="0.25">
      <c r="A180">
        <v>8042022</v>
      </c>
      <c r="B180" t="s">
        <v>116</v>
      </c>
      <c r="C180" t="s">
        <v>117</v>
      </c>
      <c r="D180" t="s">
        <v>118</v>
      </c>
      <c r="E180" t="s">
        <v>10</v>
      </c>
      <c r="F180" t="s">
        <v>7</v>
      </c>
      <c r="G180" t="s">
        <v>138</v>
      </c>
      <c r="H180" t="s">
        <v>89</v>
      </c>
      <c r="I180">
        <v>2.0299999999999998</v>
      </c>
      <c r="J180">
        <v>1.65</v>
      </c>
      <c r="K180">
        <f t="shared" si="10"/>
        <v>-0.37999999999999989</v>
      </c>
      <c r="L180">
        <f t="shared" si="11"/>
        <v>-18.719211822660096</v>
      </c>
      <c r="M180" s="6"/>
      <c r="N180" s="6"/>
    </row>
    <row r="181" spans="1:14" x14ac:dyDescent="0.25">
      <c r="A181">
        <v>8042022</v>
      </c>
      <c r="B181" t="s">
        <v>116</v>
      </c>
      <c r="C181" t="s">
        <v>117</v>
      </c>
      <c r="D181" t="s">
        <v>118</v>
      </c>
      <c r="E181" t="s">
        <v>10</v>
      </c>
      <c r="F181" t="s">
        <v>7</v>
      </c>
      <c r="G181" t="s">
        <v>139</v>
      </c>
      <c r="H181" t="s">
        <v>89</v>
      </c>
      <c r="I181">
        <v>2.0699999999999998</v>
      </c>
      <c r="J181">
        <v>1.97</v>
      </c>
      <c r="K181">
        <f t="shared" si="10"/>
        <v>-9.9999999999999867E-2</v>
      </c>
      <c r="L181">
        <f t="shared" si="11"/>
        <v>-4.8309178743961292</v>
      </c>
      <c r="M181" s="6"/>
      <c r="N181" s="6"/>
    </row>
  </sheetData>
  <mergeCells count="1">
    <mergeCell ref="X2:Z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1AF3-C0A3-483E-B8E5-C98A96CA72D3}">
  <dimension ref="A1:S133"/>
  <sheetViews>
    <sheetView tabSelected="1" workbookViewId="0">
      <selection activeCell="K11" sqref="K11"/>
    </sheetView>
  </sheetViews>
  <sheetFormatPr defaultRowHeight="15" x14ac:dyDescent="0.25"/>
  <cols>
    <col min="7" max="7" width="14" bestFit="1" customWidth="1"/>
    <col min="8" max="8" width="14" customWidth="1"/>
    <col min="14" max="14" width="12" bestFit="1" customWidth="1"/>
    <col min="15" max="15" width="6.140625" customWidth="1"/>
  </cols>
  <sheetData>
    <row r="1" spans="1:15" x14ac:dyDescent="0.25">
      <c r="A1" t="s">
        <v>0</v>
      </c>
      <c r="B1" t="s">
        <v>72</v>
      </c>
      <c r="C1" t="s">
        <v>114</v>
      </c>
      <c r="D1" t="s">
        <v>115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</row>
    <row r="2" spans="1:15" x14ac:dyDescent="0.25">
      <c r="A2">
        <v>8042022</v>
      </c>
      <c r="B2" t="s">
        <v>152</v>
      </c>
      <c r="C2" t="s">
        <v>117</v>
      </c>
      <c r="D2" t="s">
        <v>118</v>
      </c>
      <c r="E2" t="s">
        <v>153</v>
      </c>
      <c r="F2">
        <v>11</v>
      </c>
      <c r="G2" t="s">
        <v>154</v>
      </c>
      <c r="H2" s="12" t="s">
        <v>155</v>
      </c>
      <c r="I2">
        <v>15</v>
      </c>
      <c r="J2">
        <f t="shared" ref="J2:J65" si="0">I2/100</f>
        <v>0.15</v>
      </c>
      <c r="K2">
        <v>200</v>
      </c>
      <c r="L2" s="13">
        <v>8.6999999999999994E-3</v>
      </c>
      <c r="M2" s="12">
        <v>3.1440000000000001</v>
      </c>
      <c r="N2">
        <f t="shared" ref="N2:N65" si="1">K2*(L2*(I2^M2))</f>
        <v>8673.2160888158796</v>
      </c>
    </row>
    <row r="3" spans="1:15" x14ac:dyDescent="0.25">
      <c r="A3">
        <v>9032022</v>
      </c>
      <c r="B3" t="s">
        <v>152</v>
      </c>
      <c r="C3" t="s">
        <v>117</v>
      </c>
      <c r="D3" t="s">
        <v>118</v>
      </c>
      <c r="E3" t="s">
        <v>153</v>
      </c>
      <c r="F3">
        <v>3</v>
      </c>
      <c r="G3" t="s">
        <v>156</v>
      </c>
      <c r="H3" s="12" t="s">
        <v>157</v>
      </c>
      <c r="I3">
        <v>40</v>
      </c>
      <c r="J3">
        <f t="shared" si="0"/>
        <v>0.4</v>
      </c>
      <c r="K3">
        <v>1</v>
      </c>
      <c r="L3" s="13">
        <v>2.0299999999999999E-2</v>
      </c>
      <c r="M3" s="12">
        <v>3.1259999999999999</v>
      </c>
      <c r="N3">
        <f t="shared" si="1"/>
        <v>2067.9287482822201</v>
      </c>
    </row>
    <row r="4" spans="1:15" x14ac:dyDescent="0.25">
      <c r="A4">
        <v>8042022</v>
      </c>
      <c r="B4" t="s">
        <v>152</v>
      </c>
      <c r="C4" t="s">
        <v>117</v>
      </c>
      <c r="D4" t="s">
        <v>118</v>
      </c>
      <c r="E4" t="s">
        <v>153</v>
      </c>
      <c r="F4">
        <v>11</v>
      </c>
      <c r="G4" t="s">
        <v>158</v>
      </c>
      <c r="H4" s="12" t="s">
        <v>159</v>
      </c>
      <c r="I4">
        <v>40</v>
      </c>
      <c r="J4">
        <f t="shared" si="0"/>
        <v>0.4</v>
      </c>
      <c r="K4">
        <v>1</v>
      </c>
      <c r="L4" s="13">
        <v>3.8399999999999997E-2</v>
      </c>
      <c r="M4" s="12">
        <v>2.95</v>
      </c>
      <c r="N4">
        <f t="shared" si="1"/>
        <v>2043.6579017119689</v>
      </c>
    </row>
    <row r="5" spans="1:15" x14ac:dyDescent="0.25">
      <c r="A5">
        <v>9032022</v>
      </c>
      <c r="B5" t="s">
        <v>152</v>
      </c>
      <c r="C5" t="s">
        <v>117</v>
      </c>
      <c r="D5" t="s">
        <v>118</v>
      </c>
      <c r="E5" t="s">
        <v>153</v>
      </c>
      <c r="F5">
        <v>2</v>
      </c>
      <c r="G5" t="s">
        <v>160</v>
      </c>
      <c r="H5" s="12" t="s">
        <v>161</v>
      </c>
      <c r="I5">
        <v>14</v>
      </c>
      <c r="J5">
        <f t="shared" si="0"/>
        <v>0.14000000000000001</v>
      </c>
      <c r="K5">
        <v>20</v>
      </c>
      <c r="L5" s="13">
        <v>1.9300000000000001E-2</v>
      </c>
      <c r="M5" s="12">
        <v>2.96</v>
      </c>
      <c r="N5">
        <f t="shared" si="1"/>
        <v>953.07327182926713</v>
      </c>
    </row>
    <row r="6" spans="1:15" x14ac:dyDescent="0.25">
      <c r="A6">
        <v>8042022</v>
      </c>
      <c r="B6" t="s">
        <v>152</v>
      </c>
      <c r="C6" t="s">
        <v>117</v>
      </c>
      <c r="D6" t="s">
        <v>118</v>
      </c>
      <c r="E6" t="s">
        <v>153</v>
      </c>
      <c r="F6">
        <v>11</v>
      </c>
      <c r="G6" t="s">
        <v>158</v>
      </c>
      <c r="H6" s="12" t="s">
        <v>159</v>
      </c>
      <c r="I6">
        <v>30</v>
      </c>
      <c r="J6">
        <f t="shared" si="0"/>
        <v>0.3</v>
      </c>
      <c r="K6">
        <v>1</v>
      </c>
      <c r="L6" s="13">
        <v>3.8399999999999997E-2</v>
      </c>
      <c r="M6" s="12">
        <v>2.95</v>
      </c>
      <c r="N6">
        <f t="shared" si="1"/>
        <v>874.65931522834228</v>
      </c>
    </row>
    <row r="7" spans="1:15" x14ac:dyDescent="0.25">
      <c r="A7">
        <v>9032022</v>
      </c>
      <c r="B7" t="s">
        <v>152</v>
      </c>
      <c r="C7" t="s">
        <v>117</v>
      </c>
      <c r="D7" t="s">
        <v>118</v>
      </c>
      <c r="E7" t="s">
        <v>153</v>
      </c>
      <c r="F7">
        <v>9</v>
      </c>
      <c r="G7" t="s">
        <v>160</v>
      </c>
      <c r="H7" s="12" t="s">
        <v>161</v>
      </c>
      <c r="I7">
        <v>13</v>
      </c>
      <c r="J7">
        <f t="shared" si="0"/>
        <v>0.13</v>
      </c>
      <c r="K7">
        <v>20</v>
      </c>
      <c r="L7" s="13">
        <v>1.9300000000000001E-2</v>
      </c>
      <c r="M7" s="12">
        <v>2.96</v>
      </c>
      <c r="N7">
        <f t="shared" si="1"/>
        <v>765.34919104930032</v>
      </c>
    </row>
    <row r="8" spans="1:15" x14ac:dyDescent="0.25">
      <c r="A8">
        <v>9032022</v>
      </c>
      <c r="B8" t="s">
        <v>152</v>
      </c>
      <c r="C8" t="s">
        <v>117</v>
      </c>
      <c r="D8" t="s">
        <v>118</v>
      </c>
      <c r="E8" t="s">
        <v>153</v>
      </c>
      <c r="F8">
        <v>8</v>
      </c>
      <c r="G8" t="s">
        <v>160</v>
      </c>
      <c r="H8" s="12" t="s">
        <v>161</v>
      </c>
      <c r="I8">
        <v>12</v>
      </c>
      <c r="J8">
        <f t="shared" si="0"/>
        <v>0.12</v>
      </c>
      <c r="K8">
        <v>20</v>
      </c>
      <c r="L8" s="13">
        <v>1.9300000000000001E-2</v>
      </c>
      <c r="M8" s="12">
        <v>2.96</v>
      </c>
      <c r="N8">
        <f t="shared" si="1"/>
        <v>603.89828042215083</v>
      </c>
    </row>
    <row r="9" spans="1:15" x14ac:dyDescent="0.25">
      <c r="A9">
        <v>9032022</v>
      </c>
      <c r="B9" t="s">
        <v>152</v>
      </c>
      <c r="C9" t="s">
        <v>117</v>
      </c>
      <c r="D9" t="s">
        <v>118</v>
      </c>
      <c r="E9" t="s">
        <v>153</v>
      </c>
      <c r="F9">
        <v>2</v>
      </c>
      <c r="G9" t="s">
        <v>162</v>
      </c>
      <c r="H9" s="12" t="s">
        <v>157</v>
      </c>
      <c r="I9">
        <v>15</v>
      </c>
      <c r="J9">
        <f t="shared" si="0"/>
        <v>0.15</v>
      </c>
      <c r="K9">
        <v>10</v>
      </c>
      <c r="L9" s="13">
        <v>2.46E-2</v>
      </c>
      <c r="M9" s="12">
        <v>2.85</v>
      </c>
      <c r="N9">
        <f t="shared" si="1"/>
        <v>553.08922189558905</v>
      </c>
    </row>
    <row r="10" spans="1:15" x14ac:dyDescent="0.25">
      <c r="A10">
        <v>9032022</v>
      </c>
      <c r="B10" t="s">
        <v>152</v>
      </c>
      <c r="C10" t="s">
        <v>117</v>
      </c>
      <c r="D10" t="s">
        <v>118</v>
      </c>
      <c r="E10" t="s">
        <v>153</v>
      </c>
      <c r="F10">
        <v>1</v>
      </c>
      <c r="G10" t="s">
        <v>160</v>
      </c>
      <c r="H10" s="12" t="s">
        <v>161</v>
      </c>
      <c r="I10">
        <v>14</v>
      </c>
      <c r="J10">
        <f t="shared" si="0"/>
        <v>0.14000000000000001</v>
      </c>
      <c r="K10">
        <v>10</v>
      </c>
      <c r="L10" s="13">
        <v>1.9300000000000001E-2</v>
      </c>
      <c r="M10" s="12">
        <v>2.96</v>
      </c>
      <c r="N10">
        <f t="shared" si="1"/>
        <v>476.53663591463356</v>
      </c>
    </row>
    <row r="11" spans="1:15" x14ac:dyDescent="0.25">
      <c r="A11">
        <v>9032022</v>
      </c>
      <c r="B11" t="s">
        <v>152</v>
      </c>
      <c r="C11" t="s">
        <v>117</v>
      </c>
      <c r="D11" t="s">
        <v>118</v>
      </c>
      <c r="E11" t="s">
        <v>153</v>
      </c>
      <c r="F11">
        <v>3</v>
      </c>
      <c r="G11" t="s">
        <v>160</v>
      </c>
      <c r="H11" s="12" t="s">
        <v>161</v>
      </c>
      <c r="I11">
        <v>14</v>
      </c>
      <c r="J11">
        <f t="shared" si="0"/>
        <v>0.14000000000000001</v>
      </c>
      <c r="K11">
        <v>10</v>
      </c>
      <c r="L11" s="13">
        <v>1.9300000000000001E-2</v>
      </c>
      <c r="M11" s="12">
        <v>2.96</v>
      </c>
      <c r="N11">
        <f t="shared" si="1"/>
        <v>476.53663591463356</v>
      </c>
    </row>
    <row r="12" spans="1:15" x14ac:dyDescent="0.25">
      <c r="A12">
        <v>9032022</v>
      </c>
      <c r="B12" t="s">
        <v>152</v>
      </c>
      <c r="C12" t="s">
        <v>117</v>
      </c>
      <c r="D12" t="s">
        <v>118</v>
      </c>
      <c r="E12" t="s">
        <v>153</v>
      </c>
      <c r="F12">
        <v>7</v>
      </c>
      <c r="G12" t="s">
        <v>160</v>
      </c>
      <c r="H12" s="12" t="s">
        <v>161</v>
      </c>
      <c r="I12">
        <v>14</v>
      </c>
      <c r="J12">
        <f t="shared" si="0"/>
        <v>0.14000000000000001</v>
      </c>
      <c r="K12">
        <v>10</v>
      </c>
      <c r="L12" s="13">
        <v>1.9300000000000001E-2</v>
      </c>
      <c r="M12" s="12">
        <v>2.96</v>
      </c>
      <c r="N12">
        <f t="shared" si="1"/>
        <v>476.53663591463356</v>
      </c>
    </row>
    <row r="13" spans="1:15" x14ac:dyDescent="0.25">
      <c r="A13">
        <v>9032022</v>
      </c>
      <c r="B13" t="s">
        <v>152</v>
      </c>
      <c r="C13" t="s">
        <v>117</v>
      </c>
      <c r="D13" t="s">
        <v>118</v>
      </c>
      <c r="E13" t="s">
        <v>153</v>
      </c>
      <c r="F13">
        <v>8</v>
      </c>
      <c r="G13" t="s">
        <v>160</v>
      </c>
      <c r="H13" s="12" t="s">
        <v>161</v>
      </c>
      <c r="I13">
        <v>14</v>
      </c>
      <c r="J13">
        <f t="shared" si="0"/>
        <v>0.14000000000000001</v>
      </c>
      <c r="K13">
        <v>10</v>
      </c>
      <c r="L13" s="13">
        <v>1.9300000000000001E-2</v>
      </c>
      <c r="M13" s="12">
        <v>2.96</v>
      </c>
      <c r="N13">
        <f t="shared" si="1"/>
        <v>476.53663591463356</v>
      </c>
    </row>
    <row r="14" spans="1:15" x14ac:dyDescent="0.25">
      <c r="A14">
        <v>9032022</v>
      </c>
      <c r="B14" t="s">
        <v>152</v>
      </c>
      <c r="C14" t="s">
        <v>117</v>
      </c>
      <c r="D14" t="s">
        <v>118</v>
      </c>
      <c r="E14" t="s">
        <v>153</v>
      </c>
      <c r="F14">
        <v>9</v>
      </c>
      <c r="G14" t="s">
        <v>160</v>
      </c>
      <c r="H14" s="12" t="s">
        <v>161</v>
      </c>
      <c r="I14">
        <v>14</v>
      </c>
      <c r="J14">
        <f t="shared" si="0"/>
        <v>0.14000000000000001</v>
      </c>
      <c r="K14">
        <v>10</v>
      </c>
      <c r="L14" s="13">
        <v>1.9300000000000001E-2</v>
      </c>
      <c r="M14" s="12">
        <v>2.96</v>
      </c>
      <c r="N14">
        <f t="shared" si="1"/>
        <v>476.53663591463356</v>
      </c>
    </row>
    <row r="15" spans="1:15" x14ac:dyDescent="0.25">
      <c r="A15">
        <v>8042022</v>
      </c>
      <c r="B15" t="s">
        <v>152</v>
      </c>
      <c r="C15" t="s">
        <v>117</v>
      </c>
      <c r="D15" t="s">
        <v>118</v>
      </c>
      <c r="E15" t="s">
        <v>153</v>
      </c>
      <c r="F15">
        <v>11</v>
      </c>
      <c r="G15" t="s">
        <v>160</v>
      </c>
      <c r="H15" s="12" t="s">
        <v>161</v>
      </c>
      <c r="I15">
        <v>14</v>
      </c>
      <c r="J15">
        <f t="shared" si="0"/>
        <v>0.14000000000000001</v>
      </c>
      <c r="K15">
        <v>10</v>
      </c>
      <c r="L15" s="13">
        <v>1.9300000000000001E-2</v>
      </c>
      <c r="M15" s="12">
        <v>2.96</v>
      </c>
      <c r="N15">
        <f t="shared" si="1"/>
        <v>476.53663591463356</v>
      </c>
    </row>
    <row r="16" spans="1:15" x14ac:dyDescent="0.25">
      <c r="A16">
        <v>9032022</v>
      </c>
      <c r="B16" t="s">
        <v>152</v>
      </c>
      <c r="C16" t="s">
        <v>117</v>
      </c>
      <c r="D16" t="s">
        <v>118</v>
      </c>
      <c r="E16" t="s">
        <v>153</v>
      </c>
      <c r="F16">
        <v>2</v>
      </c>
      <c r="G16" t="s">
        <v>162</v>
      </c>
      <c r="H16" s="12" t="s">
        <v>157</v>
      </c>
      <c r="I16">
        <v>12</v>
      </c>
      <c r="J16">
        <f t="shared" si="0"/>
        <v>0.12</v>
      </c>
      <c r="K16">
        <v>12</v>
      </c>
      <c r="L16" s="13">
        <v>2.46E-2</v>
      </c>
      <c r="M16" s="12">
        <v>2.85</v>
      </c>
      <c r="N16">
        <f t="shared" si="1"/>
        <v>351.38474601737744</v>
      </c>
    </row>
    <row r="17" spans="1:14" x14ac:dyDescent="0.25">
      <c r="A17">
        <v>9032022</v>
      </c>
      <c r="B17" t="s">
        <v>152</v>
      </c>
      <c r="C17" t="s">
        <v>117</v>
      </c>
      <c r="D17" t="s">
        <v>118</v>
      </c>
      <c r="E17" t="s">
        <v>153</v>
      </c>
      <c r="F17">
        <v>5</v>
      </c>
      <c r="G17" t="s">
        <v>163</v>
      </c>
      <c r="H17" s="12" t="s">
        <v>155</v>
      </c>
      <c r="I17">
        <v>28</v>
      </c>
      <c r="J17">
        <f t="shared" si="0"/>
        <v>0.28000000000000003</v>
      </c>
      <c r="K17">
        <v>1</v>
      </c>
      <c r="L17" s="13">
        <v>3.3500000000000002E-2</v>
      </c>
      <c r="M17" s="12">
        <v>2.7719999999999998</v>
      </c>
      <c r="N17">
        <f t="shared" si="1"/>
        <v>344.00667527508114</v>
      </c>
    </row>
    <row r="18" spans="1:14" x14ac:dyDescent="0.25">
      <c r="A18">
        <v>9032022</v>
      </c>
      <c r="B18" t="s">
        <v>152</v>
      </c>
      <c r="C18" t="s">
        <v>117</v>
      </c>
      <c r="D18" t="s">
        <v>118</v>
      </c>
      <c r="E18" t="s">
        <v>153</v>
      </c>
      <c r="F18">
        <v>5</v>
      </c>
      <c r="G18" t="s">
        <v>160</v>
      </c>
      <c r="H18" s="12" t="s">
        <v>161</v>
      </c>
      <c r="I18">
        <v>12</v>
      </c>
      <c r="J18">
        <f t="shared" si="0"/>
        <v>0.12</v>
      </c>
      <c r="K18">
        <v>10</v>
      </c>
      <c r="L18" s="13">
        <v>1.9300000000000001E-2</v>
      </c>
      <c r="M18" s="12">
        <v>2.96</v>
      </c>
      <c r="N18">
        <f t="shared" si="1"/>
        <v>301.94914021107542</v>
      </c>
    </row>
    <row r="19" spans="1:14" x14ac:dyDescent="0.25">
      <c r="A19">
        <v>9032022</v>
      </c>
      <c r="B19" t="s">
        <v>152</v>
      </c>
      <c r="C19" t="s">
        <v>117</v>
      </c>
      <c r="D19" t="s">
        <v>118</v>
      </c>
      <c r="E19" t="s">
        <v>153</v>
      </c>
      <c r="F19">
        <v>7</v>
      </c>
      <c r="G19" t="s">
        <v>160</v>
      </c>
      <c r="H19" s="12" t="s">
        <v>161</v>
      </c>
      <c r="I19">
        <v>12</v>
      </c>
      <c r="J19">
        <f t="shared" si="0"/>
        <v>0.12</v>
      </c>
      <c r="K19">
        <v>10</v>
      </c>
      <c r="L19" s="13">
        <v>1.9300000000000001E-2</v>
      </c>
      <c r="M19" s="12">
        <v>2.96</v>
      </c>
      <c r="N19">
        <f t="shared" si="1"/>
        <v>301.94914021107542</v>
      </c>
    </row>
    <row r="20" spans="1:14" x14ac:dyDescent="0.25">
      <c r="A20">
        <v>9032022</v>
      </c>
      <c r="B20" t="s">
        <v>152</v>
      </c>
      <c r="C20" t="s">
        <v>117</v>
      </c>
      <c r="D20" t="s">
        <v>118</v>
      </c>
      <c r="E20" t="s">
        <v>153</v>
      </c>
      <c r="F20">
        <v>2</v>
      </c>
      <c r="G20" t="s">
        <v>160</v>
      </c>
      <c r="H20" s="12" t="s">
        <v>161</v>
      </c>
      <c r="I20">
        <v>15</v>
      </c>
      <c r="J20">
        <f t="shared" si="0"/>
        <v>0.15</v>
      </c>
      <c r="K20">
        <v>5</v>
      </c>
      <c r="L20" s="13">
        <v>1.9300000000000001E-2</v>
      </c>
      <c r="M20" s="12">
        <v>2.96</v>
      </c>
      <c r="N20">
        <f t="shared" si="1"/>
        <v>292.25196517544043</v>
      </c>
    </row>
    <row r="21" spans="1:14" x14ac:dyDescent="0.25">
      <c r="A21">
        <v>9032022</v>
      </c>
      <c r="B21" t="s">
        <v>152</v>
      </c>
      <c r="C21" t="s">
        <v>117</v>
      </c>
      <c r="D21" t="s">
        <v>118</v>
      </c>
      <c r="E21" t="s">
        <v>153</v>
      </c>
      <c r="F21">
        <v>3</v>
      </c>
      <c r="G21" t="s">
        <v>160</v>
      </c>
      <c r="H21" s="12" t="s">
        <v>161</v>
      </c>
      <c r="I21">
        <v>15</v>
      </c>
      <c r="J21">
        <f t="shared" si="0"/>
        <v>0.15</v>
      </c>
      <c r="K21">
        <v>5</v>
      </c>
      <c r="L21" s="13">
        <v>1.9300000000000001E-2</v>
      </c>
      <c r="M21" s="12">
        <v>2.96</v>
      </c>
      <c r="N21">
        <f t="shared" si="1"/>
        <v>292.25196517544043</v>
      </c>
    </row>
    <row r="22" spans="1:14" x14ac:dyDescent="0.25">
      <c r="A22">
        <v>9032022</v>
      </c>
      <c r="B22" t="s">
        <v>152</v>
      </c>
      <c r="C22" t="s">
        <v>117</v>
      </c>
      <c r="D22" t="s">
        <v>118</v>
      </c>
      <c r="E22" t="s">
        <v>153</v>
      </c>
      <c r="F22">
        <v>10</v>
      </c>
      <c r="G22" t="s">
        <v>160</v>
      </c>
      <c r="H22" s="12" t="s">
        <v>161</v>
      </c>
      <c r="I22">
        <v>14</v>
      </c>
      <c r="J22">
        <f t="shared" si="0"/>
        <v>0.14000000000000001</v>
      </c>
      <c r="K22">
        <v>6</v>
      </c>
      <c r="L22" s="13">
        <v>1.9300000000000001E-2</v>
      </c>
      <c r="M22" s="12">
        <v>2.96</v>
      </c>
      <c r="N22">
        <f t="shared" si="1"/>
        <v>285.92198154878014</v>
      </c>
    </row>
    <row r="23" spans="1:14" x14ac:dyDescent="0.25">
      <c r="A23">
        <v>9032022</v>
      </c>
      <c r="B23" t="s">
        <v>152</v>
      </c>
      <c r="C23" t="s">
        <v>117</v>
      </c>
      <c r="D23" t="s">
        <v>118</v>
      </c>
      <c r="E23" t="s">
        <v>153</v>
      </c>
      <c r="F23">
        <v>6</v>
      </c>
      <c r="G23" t="s">
        <v>164</v>
      </c>
      <c r="H23" s="12" t="s">
        <v>155</v>
      </c>
      <c r="I23">
        <v>23</v>
      </c>
      <c r="J23">
        <f t="shared" si="0"/>
        <v>0.23</v>
      </c>
      <c r="K23">
        <v>2</v>
      </c>
      <c r="L23" s="13">
        <v>9.2800000000000001E-3</v>
      </c>
      <c r="M23" s="12">
        <v>3.07</v>
      </c>
      <c r="N23">
        <f t="shared" si="1"/>
        <v>281.2434575710331</v>
      </c>
    </row>
    <row r="24" spans="1:14" x14ac:dyDescent="0.25">
      <c r="A24">
        <v>9032022</v>
      </c>
      <c r="B24" t="s">
        <v>152</v>
      </c>
      <c r="C24" t="s">
        <v>117</v>
      </c>
      <c r="D24" t="s">
        <v>118</v>
      </c>
      <c r="E24" t="s">
        <v>153</v>
      </c>
      <c r="F24">
        <v>4</v>
      </c>
      <c r="G24" t="s">
        <v>160</v>
      </c>
      <c r="H24" s="12" t="s">
        <v>161</v>
      </c>
      <c r="I24">
        <v>14</v>
      </c>
      <c r="J24">
        <f t="shared" si="0"/>
        <v>0.14000000000000001</v>
      </c>
      <c r="K24">
        <v>5</v>
      </c>
      <c r="L24" s="13">
        <v>1.9300000000000001E-2</v>
      </c>
      <c r="M24" s="12">
        <v>2.96</v>
      </c>
      <c r="N24">
        <f t="shared" si="1"/>
        <v>238.26831795731678</v>
      </c>
    </row>
    <row r="25" spans="1:14" x14ac:dyDescent="0.25">
      <c r="A25">
        <v>9032022</v>
      </c>
      <c r="B25" t="s">
        <v>152</v>
      </c>
      <c r="C25" t="s">
        <v>117</v>
      </c>
      <c r="D25" t="s">
        <v>118</v>
      </c>
      <c r="E25" t="s">
        <v>153</v>
      </c>
      <c r="F25">
        <v>10</v>
      </c>
      <c r="G25" t="s">
        <v>160</v>
      </c>
      <c r="H25" s="12" t="s">
        <v>161</v>
      </c>
      <c r="I25">
        <v>14</v>
      </c>
      <c r="J25">
        <f t="shared" si="0"/>
        <v>0.14000000000000001</v>
      </c>
      <c r="K25">
        <v>5</v>
      </c>
      <c r="L25" s="13">
        <v>1.9300000000000001E-2</v>
      </c>
      <c r="M25" s="12">
        <v>2.96</v>
      </c>
      <c r="N25">
        <f t="shared" si="1"/>
        <v>238.26831795731678</v>
      </c>
    </row>
    <row r="26" spans="1:14" x14ac:dyDescent="0.25">
      <c r="A26">
        <v>9032022</v>
      </c>
      <c r="B26" t="s">
        <v>152</v>
      </c>
      <c r="C26" t="s">
        <v>117</v>
      </c>
      <c r="D26" t="s">
        <v>118</v>
      </c>
      <c r="E26" t="s">
        <v>153</v>
      </c>
      <c r="F26">
        <v>5</v>
      </c>
      <c r="G26" t="s">
        <v>162</v>
      </c>
      <c r="H26" s="12" t="s">
        <v>157</v>
      </c>
      <c r="I26">
        <v>14</v>
      </c>
      <c r="J26">
        <f t="shared" si="0"/>
        <v>0.14000000000000001</v>
      </c>
      <c r="K26">
        <v>5</v>
      </c>
      <c r="L26" s="13">
        <v>2.46E-2</v>
      </c>
      <c r="M26" s="12">
        <v>2.85</v>
      </c>
      <c r="N26">
        <f t="shared" si="1"/>
        <v>227.17995706082391</v>
      </c>
    </row>
    <row r="27" spans="1:14" x14ac:dyDescent="0.25">
      <c r="A27">
        <v>8042022</v>
      </c>
      <c r="B27" t="s">
        <v>152</v>
      </c>
      <c r="C27" t="s">
        <v>117</v>
      </c>
      <c r="D27" t="s">
        <v>118</v>
      </c>
      <c r="E27" t="s">
        <v>153</v>
      </c>
      <c r="F27">
        <v>11</v>
      </c>
      <c r="G27" t="s">
        <v>165</v>
      </c>
      <c r="H27" s="12" t="s">
        <v>166</v>
      </c>
      <c r="I27">
        <v>16</v>
      </c>
      <c r="J27">
        <f t="shared" si="0"/>
        <v>0.16</v>
      </c>
      <c r="K27">
        <v>4</v>
      </c>
      <c r="L27" s="13">
        <v>1.8599999999999998E-2</v>
      </c>
      <c r="M27" s="12">
        <v>2.8563000000000001</v>
      </c>
      <c r="N27">
        <f t="shared" si="1"/>
        <v>204.5977446397001</v>
      </c>
    </row>
    <row r="28" spans="1:14" x14ac:dyDescent="0.25">
      <c r="A28">
        <v>9032022</v>
      </c>
      <c r="B28" t="s">
        <v>152</v>
      </c>
      <c r="C28" t="s">
        <v>117</v>
      </c>
      <c r="D28" t="s">
        <v>118</v>
      </c>
      <c r="E28" t="s">
        <v>153</v>
      </c>
      <c r="F28">
        <v>8</v>
      </c>
      <c r="G28" t="s">
        <v>164</v>
      </c>
      <c r="H28" s="12" t="s">
        <v>155</v>
      </c>
      <c r="I28">
        <v>25</v>
      </c>
      <c r="J28">
        <f t="shared" si="0"/>
        <v>0.25</v>
      </c>
      <c r="K28">
        <v>1</v>
      </c>
      <c r="L28" s="13">
        <v>9.2800000000000001E-3</v>
      </c>
      <c r="M28" s="12">
        <v>3.07</v>
      </c>
      <c r="N28">
        <f t="shared" si="1"/>
        <v>181.64514846469885</v>
      </c>
    </row>
    <row r="29" spans="1:14" x14ac:dyDescent="0.25">
      <c r="A29">
        <v>9032022</v>
      </c>
      <c r="B29" t="s">
        <v>152</v>
      </c>
      <c r="C29" t="s">
        <v>117</v>
      </c>
      <c r="D29" t="s">
        <v>118</v>
      </c>
      <c r="E29" t="s">
        <v>153</v>
      </c>
      <c r="F29">
        <v>9</v>
      </c>
      <c r="G29" t="s">
        <v>167</v>
      </c>
      <c r="H29" s="12" t="s">
        <v>159</v>
      </c>
      <c r="I29">
        <v>18</v>
      </c>
      <c r="J29">
        <f t="shared" si="0"/>
        <v>0.18</v>
      </c>
      <c r="K29">
        <v>1</v>
      </c>
      <c r="L29" s="13">
        <v>1.7100000000000001E-2</v>
      </c>
      <c r="M29" s="12">
        <v>3.2</v>
      </c>
      <c r="N29">
        <f t="shared" si="1"/>
        <v>177.77395184606718</v>
      </c>
    </row>
    <row r="30" spans="1:14" x14ac:dyDescent="0.25">
      <c r="A30">
        <v>9032022</v>
      </c>
      <c r="B30" t="s">
        <v>152</v>
      </c>
      <c r="C30" t="s">
        <v>117</v>
      </c>
      <c r="D30" t="s">
        <v>118</v>
      </c>
      <c r="E30" t="s">
        <v>153</v>
      </c>
      <c r="F30">
        <v>4</v>
      </c>
      <c r="G30" t="s">
        <v>160</v>
      </c>
      <c r="H30" s="12" t="s">
        <v>161</v>
      </c>
      <c r="I30">
        <v>12</v>
      </c>
      <c r="J30">
        <f t="shared" si="0"/>
        <v>0.12</v>
      </c>
      <c r="K30">
        <v>5</v>
      </c>
      <c r="L30" s="13">
        <v>1.9300000000000001E-2</v>
      </c>
      <c r="M30" s="12">
        <v>2.96</v>
      </c>
      <c r="N30">
        <f t="shared" si="1"/>
        <v>150.97457010553771</v>
      </c>
    </row>
    <row r="31" spans="1:14" x14ac:dyDescent="0.25">
      <c r="A31">
        <v>9032022</v>
      </c>
      <c r="B31" t="s">
        <v>152</v>
      </c>
      <c r="C31" t="s">
        <v>117</v>
      </c>
      <c r="D31" t="s">
        <v>118</v>
      </c>
      <c r="E31" t="s">
        <v>153</v>
      </c>
      <c r="F31">
        <v>4</v>
      </c>
      <c r="G31" t="s">
        <v>160</v>
      </c>
      <c r="H31" s="12" t="s">
        <v>161</v>
      </c>
      <c r="I31">
        <v>12</v>
      </c>
      <c r="J31">
        <f t="shared" si="0"/>
        <v>0.12</v>
      </c>
      <c r="K31">
        <v>5</v>
      </c>
      <c r="L31" s="13">
        <v>1.9300000000000001E-2</v>
      </c>
      <c r="M31" s="12">
        <v>2.96</v>
      </c>
      <c r="N31">
        <f t="shared" si="1"/>
        <v>150.97457010553771</v>
      </c>
    </row>
    <row r="32" spans="1:14" x14ac:dyDescent="0.25">
      <c r="A32">
        <v>9032022</v>
      </c>
      <c r="B32" t="s">
        <v>152</v>
      </c>
      <c r="C32" t="s">
        <v>117</v>
      </c>
      <c r="D32" t="s">
        <v>118</v>
      </c>
      <c r="E32" t="s">
        <v>153</v>
      </c>
      <c r="F32">
        <v>6</v>
      </c>
      <c r="G32" t="s">
        <v>160</v>
      </c>
      <c r="H32" s="12" t="s">
        <v>161</v>
      </c>
      <c r="I32">
        <v>12</v>
      </c>
      <c r="J32">
        <f t="shared" si="0"/>
        <v>0.12</v>
      </c>
      <c r="K32">
        <v>5</v>
      </c>
      <c r="L32" s="13">
        <v>1.9300000000000001E-2</v>
      </c>
      <c r="M32" s="12">
        <v>2.96</v>
      </c>
      <c r="N32">
        <f t="shared" si="1"/>
        <v>150.97457010553771</v>
      </c>
    </row>
    <row r="33" spans="1:19" x14ac:dyDescent="0.25">
      <c r="A33">
        <v>9032022</v>
      </c>
      <c r="B33" t="s">
        <v>152</v>
      </c>
      <c r="C33" t="s">
        <v>117</v>
      </c>
      <c r="D33" t="s">
        <v>118</v>
      </c>
      <c r="E33" t="s">
        <v>153</v>
      </c>
      <c r="F33">
        <v>6</v>
      </c>
      <c r="G33" t="s">
        <v>160</v>
      </c>
      <c r="H33" s="12" t="s">
        <v>161</v>
      </c>
      <c r="I33">
        <v>12</v>
      </c>
      <c r="J33">
        <f t="shared" si="0"/>
        <v>0.12</v>
      </c>
      <c r="K33">
        <v>5</v>
      </c>
      <c r="L33" s="13">
        <v>1.9300000000000001E-2</v>
      </c>
      <c r="M33" s="12">
        <v>2.96</v>
      </c>
      <c r="N33">
        <f t="shared" si="1"/>
        <v>150.97457010553771</v>
      </c>
    </row>
    <row r="34" spans="1:19" x14ac:dyDescent="0.25">
      <c r="A34">
        <v>9032022</v>
      </c>
      <c r="B34" t="s">
        <v>152</v>
      </c>
      <c r="C34" t="s">
        <v>117</v>
      </c>
      <c r="D34" t="s">
        <v>118</v>
      </c>
      <c r="E34" t="s">
        <v>153</v>
      </c>
      <c r="F34">
        <v>9</v>
      </c>
      <c r="G34" t="s">
        <v>160</v>
      </c>
      <c r="H34" s="12" t="s">
        <v>161</v>
      </c>
      <c r="I34">
        <v>12</v>
      </c>
      <c r="J34">
        <f t="shared" si="0"/>
        <v>0.12</v>
      </c>
      <c r="K34">
        <v>5</v>
      </c>
      <c r="L34" s="13">
        <v>1.9300000000000001E-2</v>
      </c>
      <c r="M34" s="12">
        <v>2.96</v>
      </c>
      <c r="N34">
        <f t="shared" si="1"/>
        <v>150.97457010553771</v>
      </c>
    </row>
    <row r="35" spans="1:19" x14ac:dyDescent="0.25">
      <c r="A35">
        <v>9032022</v>
      </c>
      <c r="B35" t="s">
        <v>152</v>
      </c>
      <c r="C35" t="s">
        <v>117</v>
      </c>
      <c r="D35" t="s">
        <v>118</v>
      </c>
      <c r="E35" t="s">
        <v>153</v>
      </c>
      <c r="F35">
        <v>7</v>
      </c>
      <c r="G35" t="s">
        <v>168</v>
      </c>
      <c r="H35" s="12" t="s">
        <v>169</v>
      </c>
      <c r="I35">
        <v>20</v>
      </c>
      <c r="J35">
        <f t="shared" si="0"/>
        <v>0.2</v>
      </c>
      <c r="K35">
        <v>1</v>
      </c>
      <c r="L35" s="13">
        <v>3.2800000000000003E-2</v>
      </c>
      <c r="M35" s="12">
        <v>2.8119999999999998</v>
      </c>
      <c r="N35">
        <f t="shared" si="1"/>
        <v>149.40674062335117</v>
      </c>
    </row>
    <row r="36" spans="1:19" x14ac:dyDescent="0.25">
      <c r="A36">
        <v>9032022</v>
      </c>
      <c r="B36" t="s">
        <v>152</v>
      </c>
      <c r="C36" t="s">
        <v>117</v>
      </c>
      <c r="D36" t="s">
        <v>118</v>
      </c>
      <c r="E36" t="s">
        <v>153</v>
      </c>
      <c r="F36">
        <v>2</v>
      </c>
      <c r="G36" t="s">
        <v>164</v>
      </c>
      <c r="H36" s="12" t="s">
        <v>155</v>
      </c>
      <c r="I36">
        <v>18</v>
      </c>
      <c r="J36">
        <f t="shared" si="0"/>
        <v>0.18</v>
      </c>
      <c r="K36">
        <v>2</v>
      </c>
      <c r="L36" s="13">
        <v>9.2800000000000001E-3</v>
      </c>
      <c r="M36" s="12">
        <v>3.07</v>
      </c>
      <c r="N36">
        <f t="shared" si="1"/>
        <v>132.51485404159087</v>
      </c>
    </row>
    <row r="37" spans="1:19" x14ac:dyDescent="0.25">
      <c r="A37">
        <v>9032022</v>
      </c>
      <c r="B37" t="s">
        <v>152</v>
      </c>
      <c r="C37" t="s">
        <v>117</v>
      </c>
      <c r="D37" t="s">
        <v>118</v>
      </c>
      <c r="E37" t="s">
        <v>153</v>
      </c>
      <c r="F37">
        <v>1</v>
      </c>
      <c r="G37" t="s">
        <v>160</v>
      </c>
      <c r="H37" s="12" t="s">
        <v>161</v>
      </c>
      <c r="I37">
        <v>10</v>
      </c>
      <c r="J37">
        <f t="shared" si="0"/>
        <v>0.1</v>
      </c>
      <c r="K37">
        <v>7</v>
      </c>
      <c r="L37" s="13">
        <v>1.9300000000000001E-2</v>
      </c>
      <c r="M37" s="12">
        <v>2.96</v>
      </c>
      <c r="N37">
        <f t="shared" si="1"/>
        <v>123.21266439698343</v>
      </c>
      <c r="O37" t="s">
        <v>170</v>
      </c>
    </row>
    <row r="38" spans="1:19" x14ac:dyDescent="0.25">
      <c r="A38">
        <v>9032022</v>
      </c>
      <c r="B38" t="s">
        <v>152</v>
      </c>
      <c r="C38" t="s">
        <v>117</v>
      </c>
      <c r="D38" t="s">
        <v>118</v>
      </c>
      <c r="E38" t="s">
        <v>153</v>
      </c>
      <c r="F38">
        <v>4</v>
      </c>
      <c r="G38" t="s">
        <v>171</v>
      </c>
      <c r="H38" s="12" t="s">
        <v>172</v>
      </c>
      <c r="I38">
        <v>20</v>
      </c>
      <c r="J38">
        <f t="shared" si="0"/>
        <v>0.2</v>
      </c>
      <c r="K38">
        <v>1</v>
      </c>
      <c r="L38" s="13">
        <v>8.3999999999999995E-3</v>
      </c>
      <c r="M38" s="12">
        <v>3.2</v>
      </c>
      <c r="N38">
        <f t="shared" si="1"/>
        <v>122.34191444335258</v>
      </c>
      <c r="S38">
        <f>18*8</f>
        <v>144</v>
      </c>
    </row>
    <row r="39" spans="1:19" x14ac:dyDescent="0.25">
      <c r="A39">
        <v>9032022</v>
      </c>
      <c r="B39" t="s">
        <v>152</v>
      </c>
      <c r="C39" t="s">
        <v>117</v>
      </c>
      <c r="D39" t="s">
        <v>118</v>
      </c>
      <c r="E39" t="s">
        <v>153</v>
      </c>
      <c r="F39">
        <v>8</v>
      </c>
      <c r="G39" t="s">
        <v>171</v>
      </c>
      <c r="H39" s="12" t="s">
        <v>172</v>
      </c>
      <c r="I39">
        <v>20</v>
      </c>
      <c r="J39">
        <f t="shared" si="0"/>
        <v>0.2</v>
      </c>
      <c r="K39">
        <v>1</v>
      </c>
      <c r="L39" s="13">
        <v>8.3999999999999995E-3</v>
      </c>
      <c r="M39" s="12">
        <v>3.2</v>
      </c>
      <c r="N39">
        <f t="shared" si="1"/>
        <v>122.34191444335258</v>
      </c>
    </row>
    <row r="40" spans="1:19" x14ac:dyDescent="0.25">
      <c r="A40">
        <v>9032022</v>
      </c>
      <c r="B40" t="s">
        <v>152</v>
      </c>
      <c r="C40" t="s">
        <v>117</v>
      </c>
      <c r="D40" t="s">
        <v>118</v>
      </c>
      <c r="E40" t="s">
        <v>153</v>
      </c>
      <c r="F40">
        <v>6</v>
      </c>
      <c r="G40" t="s">
        <v>173</v>
      </c>
      <c r="H40" s="12" t="s">
        <v>155</v>
      </c>
      <c r="I40">
        <v>20</v>
      </c>
      <c r="J40">
        <f t="shared" si="0"/>
        <v>0.2</v>
      </c>
      <c r="K40">
        <v>1</v>
      </c>
      <c r="L40" s="13">
        <v>4.8999999999999998E-3</v>
      </c>
      <c r="M40" s="12">
        <v>3.3734000000000002</v>
      </c>
      <c r="N40">
        <f t="shared" si="1"/>
        <v>119.97497480491293</v>
      </c>
    </row>
    <row r="41" spans="1:19" x14ac:dyDescent="0.25">
      <c r="A41">
        <v>8042022</v>
      </c>
      <c r="B41" t="s">
        <v>152</v>
      </c>
      <c r="C41" t="s">
        <v>117</v>
      </c>
      <c r="D41" t="s">
        <v>118</v>
      </c>
      <c r="E41" t="s">
        <v>153</v>
      </c>
      <c r="F41">
        <v>11</v>
      </c>
      <c r="G41" t="s">
        <v>174</v>
      </c>
      <c r="H41" s="12" t="s">
        <v>175</v>
      </c>
      <c r="I41">
        <v>16</v>
      </c>
      <c r="J41">
        <f t="shared" si="0"/>
        <v>0.16</v>
      </c>
      <c r="K41">
        <v>1</v>
      </c>
      <c r="L41" s="13">
        <v>4.1500000000000002E-2</v>
      </c>
      <c r="M41" s="12">
        <v>2.835</v>
      </c>
      <c r="N41">
        <f t="shared" si="1"/>
        <v>107.57918443472198</v>
      </c>
    </row>
    <row r="42" spans="1:19" x14ac:dyDescent="0.25">
      <c r="A42">
        <v>9032022</v>
      </c>
      <c r="B42" t="s">
        <v>152</v>
      </c>
      <c r="C42" t="s">
        <v>117</v>
      </c>
      <c r="D42" t="s">
        <v>118</v>
      </c>
      <c r="E42" t="s">
        <v>153</v>
      </c>
      <c r="F42">
        <v>1</v>
      </c>
      <c r="G42" t="s">
        <v>154</v>
      </c>
      <c r="H42" s="12" t="s">
        <v>155</v>
      </c>
      <c r="I42">
        <v>12</v>
      </c>
      <c r="J42">
        <f t="shared" si="0"/>
        <v>0.12</v>
      </c>
      <c r="K42">
        <v>5</v>
      </c>
      <c r="L42" s="13">
        <v>8.6999999999999994E-3</v>
      </c>
      <c r="M42" s="12">
        <v>3.1440000000000001</v>
      </c>
      <c r="N42">
        <f t="shared" si="1"/>
        <v>107.50659193851439</v>
      </c>
    </row>
    <row r="43" spans="1:19" x14ac:dyDescent="0.25">
      <c r="A43">
        <v>9032022</v>
      </c>
      <c r="B43" t="s">
        <v>152</v>
      </c>
      <c r="C43" t="s">
        <v>117</v>
      </c>
      <c r="D43" t="s">
        <v>118</v>
      </c>
      <c r="E43" t="s">
        <v>153</v>
      </c>
      <c r="F43">
        <v>4</v>
      </c>
      <c r="G43" t="s">
        <v>154</v>
      </c>
      <c r="H43" s="12" t="s">
        <v>155</v>
      </c>
      <c r="I43">
        <v>20</v>
      </c>
      <c r="J43">
        <f t="shared" si="0"/>
        <v>0.2</v>
      </c>
      <c r="K43">
        <v>1</v>
      </c>
      <c r="L43" s="13">
        <v>8.6999999999999994E-3</v>
      </c>
      <c r="M43" s="12">
        <v>3.1440000000000001</v>
      </c>
      <c r="N43">
        <f t="shared" si="1"/>
        <v>107.14145971523156</v>
      </c>
    </row>
    <row r="44" spans="1:19" x14ac:dyDescent="0.25">
      <c r="A44">
        <v>9032022</v>
      </c>
      <c r="B44" t="s">
        <v>152</v>
      </c>
      <c r="C44" t="s">
        <v>117</v>
      </c>
      <c r="D44" t="s">
        <v>118</v>
      </c>
      <c r="E44" t="s">
        <v>153</v>
      </c>
      <c r="F44">
        <v>5</v>
      </c>
      <c r="G44" t="s">
        <v>154</v>
      </c>
      <c r="H44" s="12" t="s">
        <v>155</v>
      </c>
      <c r="I44">
        <v>20</v>
      </c>
      <c r="J44">
        <f t="shared" si="0"/>
        <v>0.2</v>
      </c>
      <c r="K44">
        <v>1</v>
      </c>
      <c r="L44" s="13">
        <v>8.6999999999999994E-3</v>
      </c>
      <c r="M44" s="12">
        <v>3.1440000000000001</v>
      </c>
      <c r="N44">
        <f t="shared" si="1"/>
        <v>107.14145971523156</v>
      </c>
    </row>
    <row r="45" spans="1:19" x14ac:dyDescent="0.25">
      <c r="A45">
        <v>9032022</v>
      </c>
      <c r="B45" t="s">
        <v>152</v>
      </c>
      <c r="C45" t="s">
        <v>117</v>
      </c>
      <c r="D45" t="s">
        <v>118</v>
      </c>
      <c r="E45" t="s">
        <v>153</v>
      </c>
      <c r="F45">
        <v>2</v>
      </c>
      <c r="G45" t="s">
        <v>168</v>
      </c>
      <c r="H45" s="12" t="s">
        <v>169</v>
      </c>
      <c r="I45">
        <v>12</v>
      </c>
      <c r="J45">
        <f t="shared" si="0"/>
        <v>0.12</v>
      </c>
      <c r="K45">
        <v>3</v>
      </c>
      <c r="L45" s="13">
        <v>3.2800000000000003E-2</v>
      </c>
      <c r="M45" s="12">
        <v>2.8119999999999998</v>
      </c>
      <c r="N45">
        <f t="shared" si="1"/>
        <v>106.5743671199529</v>
      </c>
    </row>
    <row r="46" spans="1:19" x14ac:dyDescent="0.25">
      <c r="A46">
        <v>8042022</v>
      </c>
      <c r="B46" t="s">
        <v>152</v>
      </c>
      <c r="C46" t="s">
        <v>117</v>
      </c>
      <c r="D46" t="s">
        <v>118</v>
      </c>
      <c r="E46" t="s">
        <v>153</v>
      </c>
      <c r="F46">
        <v>11</v>
      </c>
      <c r="G46" t="s">
        <v>168</v>
      </c>
      <c r="H46" s="12" t="s">
        <v>169</v>
      </c>
      <c r="I46">
        <v>17</v>
      </c>
      <c r="J46">
        <f t="shared" si="0"/>
        <v>0.17</v>
      </c>
      <c r="K46">
        <v>1</v>
      </c>
      <c r="L46" s="13">
        <v>3.2800000000000003E-2</v>
      </c>
      <c r="M46" s="12">
        <v>2.8119999999999998</v>
      </c>
      <c r="N46">
        <f t="shared" si="1"/>
        <v>94.601105297362309</v>
      </c>
    </row>
    <row r="47" spans="1:19" x14ac:dyDescent="0.25">
      <c r="A47">
        <v>9032022</v>
      </c>
      <c r="B47" t="s">
        <v>152</v>
      </c>
      <c r="C47" t="s">
        <v>117</v>
      </c>
      <c r="D47" t="s">
        <v>118</v>
      </c>
      <c r="E47" t="s">
        <v>153</v>
      </c>
      <c r="F47">
        <v>3</v>
      </c>
      <c r="G47" t="s">
        <v>164</v>
      </c>
      <c r="H47" s="12" t="s">
        <v>155</v>
      </c>
      <c r="I47">
        <v>20</v>
      </c>
      <c r="J47">
        <f t="shared" si="0"/>
        <v>0.2</v>
      </c>
      <c r="K47">
        <v>1</v>
      </c>
      <c r="L47" s="13">
        <v>9.2800000000000001E-3</v>
      </c>
      <c r="M47" s="12">
        <v>3.07</v>
      </c>
      <c r="N47">
        <f t="shared" si="1"/>
        <v>91.560902103222219</v>
      </c>
    </row>
    <row r="48" spans="1:19" x14ac:dyDescent="0.25">
      <c r="A48">
        <v>9032022</v>
      </c>
      <c r="B48" t="s">
        <v>152</v>
      </c>
      <c r="C48" t="s">
        <v>117</v>
      </c>
      <c r="D48" t="s">
        <v>118</v>
      </c>
      <c r="E48" t="s">
        <v>153</v>
      </c>
      <c r="F48">
        <v>8</v>
      </c>
      <c r="G48" t="s">
        <v>164</v>
      </c>
      <c r="H48" s="12" t="s">
        <v>155</v>
      </c>
      <c r="I48">
        <v>20</v>
      </c>
      <c r="J48">
        <f t="shared" si="0"/>
        <v>0.2</v>
      </c>
      <c r="K48">
        <v>1</v>
      </c>
      <c r="L48" s="13">
        <v>9.2800000000000001E-3</v>
      </c>
      <c r="M48" s="12">
        <v>3.07</v>
      </c>
      <c r="N48">
        <f t="shared" si="1"/>
        <v>91.560902103222219</v>
      </c>
    </row>
    <row r="49" spans="1:15" x14ac:dyDescent="0.25">
      <c r="A49">
        <v>9032022</v>
      </c>
      <c r="B49" t="s">
        <v>152</v>
      </c>
      <c r="C49" t="s">
        <v>117</v>
      </c>
      <c r="D49" t="s">
        <v>118</v>
      </c>
      <c r="E49" t="s">
        <v>153</v>
      </c>
      <c r="F49">
        <v>9</v>
      </c>
      <c r="G49" t="s">
        <v>164</v>
      </c>
      <c r="H49" s="12" t="s">
        <v>155</v>
      </c>
      <c r="I49">
        <v>20</v>
      </c>
      <c r="J49">
        <f t="shared" si="0"/>
        <v>0.2</v>
      </c>
      <c r="K49">
        <v>1</v>
      </c>
      <c r="L49" s="13">
        <v>9.2800000000000001E-3</v>
      </c>
      <c r="M49" s="12">
        <v>3.07</v>
      </c>
      <c r="N49">
        <f t="shared" si="1"/>
        <v>91.560902103222219</v>
      </c>
    </row>
    <row r="50" spans="1:15" x14ac:dyDescent="0.25">
      <c r="A50">
        <v>9032022</v>
      </c>
      <c r="B50" t="s">
        <v>152</v>
      </c>
      <c r="C50" t="s">
        <v>117</v>
      </c>
      <c r="D50" t="s">
        <v>118</v>
      </c>
      <c r="E50" t="s">
        <v>153</v>
      </c>
      <c r="F50">
        <v>10</v>
      </c>
      <c r="G50" t="s">
        <v>164</v>
      </c>
      <c r="H50" s="12" t="s">
        <v>155</v>
      </c>
      <c r="I50">
        <v>20</v>
      </c>
      <c r="J50">
        <f t="shared" si="0"/>
        <v>0.2</v>
      </c>
      <c r="K50">
        <v>1</v>
      </c>
      <c r="L50" s="13">
        <v>9.2800000000000001E-3</v>
      </c>
      <c r="M50" s="12">
        <v>3.07</v>
      </c>
      <c r="N50">
        <f t="shared" si="1"/>
        <v>91.560902103222219</v>
      </c>
    </row>
    <row r="51" spans="1:15" x14ac:dyDescent="0.25">
      <c r="A51">
        <v>9032022</v>
      </c>
      <c r="B51" t="s">
        <v>152</v>
      </c>
      <c r="C51" t="s">
        <v>117</v>
      </c>
      <c r="D51" t="s">
        <v>118</v>
      </c>
      <c r="E51" t="s">
        <v>153</v>
      </c>
      <c r="F51">
        <v>7</v>
      </c>
      <c r="G51" t="s">
        <v>160</v>
      </c>
      <c r="H51" s="12" t="s">
        <v>161</v>
      </c>
      <c r="I51">
        <v>10</v>
      </c>
      <c r="J51">
        <f t="shared" si="0"/>
        <v>0.1</v>
      </c>
      <c r="K51">
        <v>5</v>
      </c>
      <c r="L51" s="13">
        <v>1.9300000000000001E-2</v>
      </c>
      <c r="M51" s="12">
        <v>2.96</v>
      </c>
      <c r="N51">
        <f t="shared" si="1"/>
        <v>88.009045997845305</v>
      </c>
      <c r="O51" t="s">
        <v>170</v>
      </c>
    </row>
    <row r="52" spans="1:15" x14ac:dyDescent="0.25">
      <c r="A52">
        <v>9032022</v>
      </c>
      <c r="B52" t="s">
        <v>152</v>
      </c>
      <c r="C52" t="s">
        <v>117</v>
      </c>
      <c r="D52" t="s">
        <v>118</v>
      </c>
      <c r="E52" t="s">
        <v>153</v>
      </c>
      <c r="F52">
        <v>1</v>
      </c>
      <c r="G52" t="s">
        <v>162</v>
      </c>
      <c r="H52" s="12" t="s">
        <v>157</v>
      </c>
      <c r="I52">
        <v>10</v>
      </c>
      <c r="J52">
        <f t="shared" si="0"/>
        <v>0.1</v>
      </c>
      <c r="K52">
        <v>5</v>
      </c>
      <c r="L52" s="13">
        <v>2.46E-2</v>
      </c>
      <c r="M52" s="12">
        <v>2.85</v>
      </c>
      <c r="N52">
        <f t="shared" si="1"/>
        <v>87.077331479249068</v>
      </c>
    </row>
    <row r="53" spans="1:15" x14ac:dyDescent="0.25">
      <c r="A53">
        <v>9032022</v>
      </c>
      <c r="B53" t="s">
        <v>152</v>
      </c>
      <c r="C53" t="s">
        <v>117</v>
      </c>
      <c r="D53" t="s">
        <v>118</v>
      </c>
      <c r="E53" t="s">
        <v>153</v>
      </c>
      <c r="F53">
        <v>6</v>
      </c>
      <c r="G53" t="s">
        <v>173</v>
      </c>
      <c r="H53" s="12" t="s">
        <v>155</v>
      </c>
      <c r="I53">
        <v>18</v>
      </c>
      <c r="J53">
        <f t="shared" si="0"/>
        <v>0.18</v>
      </c>
      <c r="K53">
        <v>1</v>
      </c>
      <c r="L53" s="13">
        <v>4.8999999999999998E-3</v>
      </c>
      <c r="M53" s="12">
        <v>3.3734000000000002</v>
      </c>
      <c r="N53">
        <f t="shared" si="1"/>
        <v>84.087675816184827</v>
      </c>
    </row>
    <row r="54" spans="1:15" x14ac:dyDescent="0.25">
      <c r="A54">
        <v>9032022</v>
      </c>
      <c r="B54" t="s">
        <v>152</v>
      </c>
      <c r="C54" t="s">
        <v>117</v>
      </c>
      <c r="D54" t="s">
        <v>118</v>
      </c>
      <c r="E54" t="s">
        <v>153</v>
      </c>
      <c r="F54">
        <v>6</v>
      </c>
      <c r="G54" t="s">
        <v>176</v>
      </c>
      <c r="H54" s="12" t="s">
        <v>177</v>
      </c>
      <c r="I54">
        <v>16</v>
      </c>
      <c r="J54">
        <f t="shared" si="0"/>
        <v>0.16</v>
      </c>
      <c r="K54">
        <v>1</v>
      </c>
      <c r="L54" s="13">
        <v>1.66E-2</v>
      </c>
      <c r="M54" s="12">
        <v>3.07</v>
      </c>
      <c r="N54">
        <f t="shared" si="1"/>
        <v>82.55748129160304</v>
      </c>
    </row>
    <row r="55" spans="1:15" x14ac:dyDescent="0.25">
      <c r="A55">
        <v>9032022</v>
      </c>
      <c r="B55" t="s">
        <v>152</v>
      </c>
      <c r="C55" t="s">
        <v>117</v>
      </c>
      <c r="D55" t="s">
        <v>118</v>
      </c>
      <c r="E55" t="s">
        <v>153</v>
      </c>
      <c r="F55">
        <v>9</v>
      </c>
      <c r="G55" t="s">
        <v>167</v>
      </c>
      <c r="H55" s="12" t="s">
        <v>159</v>
      </c>
      <c r="I55">
        <v>14</v>
      </c>
      <c r="J55">
        <f t="shared" si="0"/>
        <v>0.14000000000000001</v>
      </c>
      <c r="K55">
        <v>1</v>
      </c>
      <c r="L55" s="13">
        <v>1.7100000000000001E-2</v>
      </c>
      <c r="M55" s="12">
        <v>3.2</v>
      </c>
      <c r="N55">
        <f t="shared" si="1"/>
        <v>79.543706611846048</v>
      </c>
    </row>
    <row r="56" spans="1:15" x14ac:dyDescent="0.25">
      <c r="A56">
        <v>9032022</v>
      </c>
      <c r="B56" t="s">
        <v>152</v>
      </c>
      <c r="C56" t="s">
        <v>117</v>
      </c>
      <c r="D56" t="s">
        <v>118</v>
      </c>
      <c r="E56" t="s">
        <v>153</v>
      </c>
      <c r="F56">
        <v>3</v>
      </c>
      <c r="G56" t="s">
        <v>178</v>
      </c>
      <c r="H56" s="12" t="s">
        <v>179</v>
      </c>
      <c r="I56">
        <v>14</v>
      </c>
      <c r="J56">
        <f t="shared" si="0"/>
        <v>0.14000000000000001</v>
      </c>
      <c r="K56">
        <v>1</v>
      </c>
      <c r="L56" s="13">
        <v>2.9000000000000001E-2</v>
      </c>
      <c r="M56" s="12">
        <v>2.98</v>
      </c>
      <c r="N56">
        <f t="shared" si="1"/>
        <v>75.48480617274241</v>
      </c>
    </row>
    <row r="57" spans="1:15" x14ac:dyDescent="0.25">
      <c r="A57">
        <v>8042022</v>
      </c>
      <c r="B57" t="s">
        <v>152</v>
      </c>
      <c r="C57" t="s">
        <v>117</v>
      </c>
      <c r="D57" t="s">
        <v>118</v>
      </c>
      <c r="E57" t="s">
        <v>153</v>
      </c>
      <c r="F57">
        <v>11</v>
      </c>
      <c r="G57" t="s">
        <v>160</v>
      </c>
      <c r="H57" s="12" t="s">
        <v>161</v>
      </c>
      <c r="I57">
        <v>10</v>
      </c>
      <c r="J57">
        <f t="shared" si="0"/>
        <v>0.1</v>
      </c>
      <c r="K57">
        <v>4</v>
      </c>
      <c r="L57" s="13">
        <v>1.9300000000000001E-2</v>
      </c>
      <c r="M57" s="12">
        <v>2.96</v>
      </c>
      <c r="N57">
        <f t="shared" si="1"/>
        <v>70.407236798276244</v>
      </c>
    </row>
    <row r="58" spans="1:15" x14ac:dyDescent="0.25">
      <c r="A58">
        <v>9032022</v>
      </c>
      <c r="B58" t="s">
        <v>152</v>
      </c>
      <c r="C58" t="s">
        <v>117</v>
      </c>
      <c r="D58" t="s">
        <v>118</v>
      </c>
      <c r="E58" t="s">
        <v>153</v>
      </c>
      <c r="F58">
        <v>4</v>
      </c>
      <c r="G58" t="s">
        <v>164</v>
      </c>
      <c r="H58" s="12" t="s">
        <v>155</v>
      </c>
      <c r="I58">
        <v>18</v>
      </c>
      <c r="J58">
        <f t="shared" si="0"/>
        <v>0.18</v>
      </c>
      <c r="K58">
        <v>1</v>
      </c>
      <c r="L58" s="13">
        <v>9.2800000000000001E-3</v>
      </c>
      <c r="M58" s="12">
        <v>3.07</v>
      </c>
      <c r="N58">
        <f t="shared" si="1"/>
        <v>66.257427020795433</v>
      </c>
    </row>
    <row r="59" spans="1:15" x14ac:dyDescent="0.25">
      <c r="A59">
        <v>9032022</v>
      </c>
      <c r="B59" t="s">
        <v>152</v>
      </c>
      <c r="C59" t="s">
        <v>117</v>
      </c>
      <c r="D59" t="s">
        <v>118</v>
      </c>
      <c r="E59" t="s">
        <v>153</v>
      </c>
      <c r="F59">
        <v>6</v>
      </c>
      <c r="G59" t="s">
        <v>164</v>
      </c>
      <c r="H59" s="12" t="s">
        <v>155</v>
      </c>
      <c r="I59">
        <v>18</v>
      </c>
      <c r="J59">
        <f t="shared" si="0"/>
        <v>0.18</v>
      </c>
      <c r="K59">
        <v>1</v>
      </c>
      <c r="L59" s="13">
        <v>9.2800000000000001E-3</v>
      </c>
      <c r="M59" s="12">
        <v>3.07</v>
      </c>
      <c r="N59">
        <f t="shared" si="1"/>
        <v>66.257427020795433</v>
      </c>
    </row>
    <row r="60" spans="1:15" x14ac:dyDescent="0.25">
      <c r="A60">
        <v>9032022</v>
      </c>
      <c r="B60" t="s">
        <v>152</v>
      </c>
      <c r="C60" t="s">
        <v>117</v>
      </c>
      <c r="D60" t="s">
        <v>118</v>
      </c>
      <c r="E60" t="s">
        <v>153</v>
      </c>
      <c r="F60">
        <v>5</v>
      </c>
      <c r="G60" t="s">
        <v>180</v>
      </c>
      <c r="H60" s="12" t="s">
        <v>161</v>
      </c>
      <c r="I60">
        <v>20</v>
      </c>
      <c r="J60">
        <f t="shared" si="0"/>
        <v>0.2</v>
      </c>
      <c r="K60">
        <v>1</v>
      </c>
      <c r="L60" s="14">
        <v>1.12E-2</v>
      </c>
      <c r="M60" s="15">
        <v>2.8815</v>
      </c>
      <c r="N60">
        <f t="shared" si="1"/>
        <v>62.825500223127875</v>
      </c>
    </row>
    <row r="61" spans="1:15" x14ac:dyDescent="0.25">
      <c r="A61">
        <v>9032022</v>
      </c>
      <c r="B61" t="s">
        <v>152</v>
      </c>
      <c r="C61" t="s">
        <v>117</v>
      </c>
      <c r="D61" t="s">
        <v>118</v>
      </c>
      <c r="E61" t="s">
        <v>153</v>
      </c>
      <c r="F61">
        <v>6</v>
      </c>
      <c r="G61" t="s">
        <v>180</v>
      </c>
      <c r="H61" s="12" t="s">
        <v>161</v>
      </c>
      <c r="I61">
        <v>20</v>
      </c>
      <c r="J61">
        <f t="shared" si="0"/>
        <v>0.2</v>
      </c>
      <c r="K61">
        <v>1</v>
      </c>
      <c r="L61" s="14">
        <v>1.12E-2</v>
      </c>
      <c r="M61" s="15">
        <v>2.8815</v>
      </c>
      <c r="N61">
        <f t="shared" si="1"/>
        <v>62.825500223127875</v>
      </c>
    </row>
    <row r="62" spans="1:15" x14ac:dyDescent="0.25">
      <c r="A62">
        <v>9032022</v>
      </c>
      <c r="B62" t="s">
        <v>152</v>
      </c>
      <c r="C62" t="s">
        <v>117</v>
      </c>
      <c r="D62" t="s">
        <v>118</v>
      </c>
      <c r="E62" t="s">
        <v>153</v>
      </c>
      <c r="F62">
        <v>2</v>
      </c>
      <c r="G62" t="s">
        <v>171</v>
      </c>
      <c r="H62" s="12" t="s">
        <v>172</v>
      </c>
      <c r="I62">
        <v>16</v>
      </c>
      <c r="J62">
        <f t="shared" si="0"/>
        <v>0.16</v>
      </c>
      <c r="K62">
        <v>1</v>
      </c>
      <c r="L62" s="13">
        <v>8.3999999999999995E-3</v>
      </c>
      <c r="M62" s="12">
        <v>3.2</v>
      </c>
      <c r="N62">
        <f t="shared" si="1"/>
        <v>59.905021801983487</v>
      </c>
    </row>
    <row r="63" spans="1:15" x14ac:dyDescent="0.25">
      <c r="A63">
        <v>9032022</v>
      </c>
      <c r="B63" t="s">
        <v>152</v>
      </c>
      <c r="C63" t="s">
        <v>117</v>
      </c>
      <c r="D63" t="s">
        <v>118</v>
      </c>
      <c r="E63" t="s">
        <v>153</v>
      </c>
      <c r="F63">
        <v>4</v>
      </c>
      <c r="G63" t="s">
        <v>158</v>
      </c>
      <c r="H63" s="12" t="s">
        <v>159</v>
      </c>
      <c r="I63">
        <v>12</v>
      </c>
      <c r="J63">
        <f t="shared" si="0"/>
        <v>0.12</v>
      </c>
      <c r="K63">
        <v>1</v>
      </c>
      <c r="L63" s="13">
        <v>3.8399999999999997E-2</v>
      </c>
      <c r="M63" s="12">
        <v>2.95</v>
      </c>
      <c r="N63">
        <f t="shared" si="1"/>
        <v>58.602467164860855</v>
      </c>
      <c r="O63" t="s">
        <v>170</v>
      </c>
    </row>
    <row r="64" spans="1:15" x14ac:dyDescent="0.25">
      <c r="A64">
        <v>9032022</v>
      </c>
      <c r="B64" t="s">
        <v>152</v>
      </c>
      <c r="C64" t="s">
        <v>117</v>
      </c>
      <c r="D64" t="s">
        <v>118</v>
      </c>
      <c r="E64" t="s">
        <v>153</v>
      </c>
      <c r="F64">
        <v>6</v>
      </c>
      <c r="G64" t="s">
        <v>158</v>
      </c>
      <c r="H64" s="12" t="s">
        <v>159</v>
      </c>
      <c r="I64">
        <v>12</v>
      </c>
      <c r="J64">
        <f t="shared" si="0"/>
        <v>0.12</v>
      </c>
      <c r="K64">
        <v>1</v>
      </c>
      <c r="L64" s="13">
        <v>3.8399999999999997E-2</v>
      </c>
      <c r="M64" s="12">
        <v>2.95</v>
      </c>
      <c r="N64">
        <f t="shared" si="1"/>
        <v>58.602467164860855</v>
      </c>
      <c r="O64" t="s">
        <v>170</v>
      </c>
    </row>
    <row r="65" spans="1:15" x14ac:dyDescent="0.25">
      <c r="A65">
        <v>8042022</v>
      </c>
      <c r="B65" t="s">
        <v>152</v>
      </c>
      <c r="C65" t="s">
        <v>117</v>
      </c>
      <c r="D65" t="s">
        <v>118</v>
      </c>
      <c r="E65" t="s">
        <v>153</v>
      </c>
      <c r="F65">
        <v>11</v>
      </c>
      <c r="G65" t="s">
        <v>162</v>
      </c>
      <c r="H65" s="12" t="s">
        <v>157</v>
      </c>
      <c r="I65">
        <v>12</v>
      </c>
      <c r="J65">
        <f t="shared" si="0"/>
        <v>0.12</v>
      </c>
      <c r="K65">
        <v>2</v>
      </c>
      <c r="L65" s="13">
        <v>2.46E-2</v>
      </c>
      <c r="M65" s="12">
        <v>2.85</v>
      </c>
      <c r="N65">
        <f t="shared" si="1"/>
        <v>58.564124336229575</v>
      </c>
    </row>
    <row r="66" spans="1:15" x14ac:dyDescent="0.25">
      <c r="A66">
        <v>9032022</v>
      </c>
      <c r="B66" t="s">
        <v>152</v>
      </c>
      <c r="C66" t="s">
        <v>117</v>
      </c>
      <c r="D66" t="s">
        <v>118</v>
      </c>
      <c r="E66" t="s">
        <v>153</v>
      </c>
      <c r="F66">
        <v>3</v>
      </c>
      <c r="G66" t="s">
        <v>181</v>
      </c>
      <c r="H66" s="12" t="s">
        <v>172</v>
      </c>
      <c r="I66">
        <v>16</v>
      </c>
      <c r="J66">
        <f t="shared" ref="J66:J129" si="2">I66/100</f>
        <v>0.16</v>
      </c>
      <c r="K66">
        <v>1</v>
      </c>
      <c r="L66" s="13">
        <v>1.29E-2</v>
      </c>
      <c r="M66" s="12">
        <v>3.036</v>
      </c>
      <c r="N66">
        <f t="shared" ref="N66:N129" si="3">K66*(L66*(I66^M66))</f>
        <v>58.384555433651698</v>
      </c>
    </row>
    <row r="67" spans="1:15" x14ac:dyDescent="0.25">
      <c r="A67">
        <v>9032022</v>
      </c>
      <c r="B67" t="s">
        <v>152</v>
      </c>
      <c r="C67" t="s">
        <v>117</v>
      </c>
      <c r="D67" t="s">
        <v>118</v>
      </c>
      <c r="E67" t="s">
        <v>153</v>
      </c>
      <c r="F67">
        <v>6</v>
      </c>
      <c r="G67" t="s">
        <v>173</v>
      </c>
      <c r="H67" s="12" t="s">
        <v>155</v>
      </c>
      <c r="I67">
        <v>16</v>
      </c>
      <c r="J67">
        <f t="shared" si="2"/>
        <v>0.16</v>
      </c>
      <c r="K67">
        <v>1</v>
      </c>
      <c r="L67" s="13">
        <v>4.8999999999999998E-3</v>
      </c>
      <c r="M67" s="12">
        <v>3.3734000000000002</v>
      </c>
      <c r="N67">
        <f t="shared" si="3"/>
        <v>56.516392100018216</v>
      </c>
    </row>
    <row r="68" spans="1:15" x14ac:dyDescent="0.25">
      <c r="A68">
        <v>9032022</v>
      </c>
      <c r="B68" t="s">
        <v>152</v>
      </c>
      <c r="C68" t="s">
        <v>117</v>
      </c>
      <c r="D68" t="s">
        <v>118</v>
      </c>
      <c r="E68" t="s">
        <v>153</v>
      </c>
      <c r="F68">
        <v>3</v>
      </c>
      <c r="G68" t="s">
        <v>178</v>
      </c>
      <c r="H68" s="12" t="s">
        <v>179</v>
      </c>
      <c r="I68">
        <v>10</v>
      </c>
      <c r="J68">
        <f t="shared" si="2"/>
        <v>0.1</v>
      </c>
      <c r="K68">
        <v>2</v>
      </c>
      <c r="L68" s="13">
        <v>2.9000000000000001E-2</v>
      </c>
      <c r="M68" s="12">
        <v>2.98</v>
      </c>
      <c r="N68">
        <f t="shared" si="3"/>
        <v>55.389569989243334</v>
      </c>
    </row>
    <row r="69" spans="1:15" x14ac:dyDescent="0.25">
      <c r="A69">
        <v>8042022</v>
      </c>
      <c r="B69" t="s">
        <v>152</v>
      </c>
      <c r="C69" t="s">
        <v>117</v>
      </c>
      <c r="D69" t="s">
        <v>118</v>
      </c>
      <c r="E69" t="s">
        <v>153</v>
      </c>
      <c r="F69">
        <v>11</v>
      </c>
      <c r="G69" t="s">
        <v>182</v>
      </c>
      <c r="H69" s="12" t="s">
        <v>179</v>
      </c>
      <c r="I69">
        <v>12</v>
      </c>
      <c r="J69">
        <f t="shared" si="2"/>
        <v>0.12</v>
      </c>
      <c r="K69">
        <v>1</v>
      </c>
      <c r="L69" s="13">
        <v>3.1800000000000002E-2</v>
      </c>
      <c r="M69" s="12">
        <v>2.984</v>
      </c>
      <c r="N69">
        <f t="shared" si="3"/>
        <v>52.808515376113618</v>
      </c>
    </row>
    <row r="70" spans="1:15" x14ac:dyDescent="0.25">
      <c r="A70">
        <v>9032022</v>
      </c>
      <c r="B70" t="s">
        <v>152</v>
      </c>
      <c r="C70" t="s">
        <v>117</v>
      </c>
      <c r="D70" t="s">
        <v>118</v>
      </c>
      <c r="E70" t="s">
        <v>153</v>
      </c>
      <c r="F70">
        <v>10</v>
      </c>
      <c r="G70" t="s">
        <v>183</v>
      </c>
      <c r="H70" s="12" t="s">
        <v>159</v>
      </c>
      <c r="I70">
        <v>14</v>
      </c>
      <c r="J70">
        <f t="shared" si="2"/>
        <v>0.14000000000000001</v>
      </c>
      <c r="K70">
        <v>1</v>
      </c>
      <c r="L70" s="13">
        <v>1.44E-2</v>
      </c>
      <c r="M70" s="12">
        <v>3.1</v>
      </c>
      <c r="N70">
        <f t="shared" si="3"/>
        <v>51.446922719718707</v>
      </c>
    </row>
    <row r="71" spans="1:15" x14ac:dyDescent="0.25">
      <c r="A71">
        <v>9032022</v>
      </c>
      <c r="B71" t="s">
        <v>152</v>
      </c>
      <c r="C71" t="s">
        <v>117</v>
      </c>
      <c r="D71" t="s">
        <v>118</v>
      </c>
      <c r="E71" t="s">
        <v>153</v>
      </c>
      <c r="F71">
        <v>6</v>
      </c>
      <c r="G71" t="s">
        <v>167</v>
      </c>
      <c r="H71" s="12" t="s">
        <v>159</v>
      </c>
      <c r="I71">
        <v>12</v>
      </c>
      <c r="J71">
        <f t="shared" si="2"/>
        <v>0.12</v>
      </c>
      <c r="K71">
        <v>1</v>
      </c>
      <c r="L71" s="13">
        <v>1.7100000000000001E-2</v>
      </c>
      <c r="M71" s="12">
        <v>3.2</v>
      </c>
      <c r="N71">
        <f t="shared" si="3"/>
        <v>48.570894060038619</v>
      </c>
    </row>
    <row r="72" spans="1:15" x14ac:dyDescent="0.25">
      <c r="A72">
        <v>9032022</v>
      </c>
      <c r="B72" t="s">
        <v>152</v>
      </c>
      <c r="C72" t="s">
        <v>117</v>
      </c>
      <c r="D72" t="s">
        <v>118</v>
      </c>
      <c r="E72" t="s">
        <v>153</v>
      </c>
      <c r="F72">
        <v>3</v>
      </c>
      <c r="G72" t="s">
        <v>178</v>
      </c>
      <c r="H72" s="12" t="s">
        <v>179</v>
      </c>
      <c r="I72">
        <v>12</v>
      </c>
      <c r="J72">
        <f t="shared" si="2"/>
        <v>0.12</v>
      </c>
      <c r="K72">
        <v>1</v>
      </c>
      <c r="L72" s="13">
        <v>2.9000000000000001E-2</v>
      </c>
      <c r="M72" s="12">
        <v>2.98</v>
      </c>
      <c r="N72">
        <f t="shared" si="3"/>
        <v>47.682400491691673</v>
      </c>
    </row>
    <row r="73" spans="1:15" x14ac:dyDescent="0.25">
      <c r="A73">
        <v>9032022</v>
      </c>
      <c r="B73" t="s">
        <v>152</v>
      </c>
      <c r="C73" t="s">
        <v>117</v>
      </c>
      <c r="D73" t="s">
        <v>118</v>
      </c>
      <c r="E73" t="s">
        <v>153</v>
      </c>
      <c r="F73">
        <v>6</v>
      </c>
      <c r="G73" t="s">
        <v>178</v>
      </c>
      <c r="H73" s="12" t="s">
        <v>179</v>
      </c>
      <c r="I73">
        <v>12</v>
      </c>
      <c r="J73">
        <f t="shared" si="2"/>
        <v>0.12</v>
      </c>
      <c r="K73">
        <v>1</v>
      </c>
      <c r="L73" s="13">
        <v>2.9000000000000001E-2</v>
      </c>
      <c r="M73" s="12">
        <v>2.98</v>
      </c>
      <c r="N73">
        <f t="shared" si="3"/>
        <v>47.682400491691673</v>
      </c>
    </row>
    <row r="74" spans="1:15" x14ac:dyDescent="0.25">
      <c r="A74">
        <v>9032022</v>
      </c>
      <c r="B74" t="s">
        <v>152</v>
      </c>
      <c r="C74" t="s">
        <v>117</v>
      </c>
      <c r="D74" t="s">
        <v>118</v>
      </c>
      <c r="E74" t="s">
        <v>153</v>
      </c>
      <c r="F74">
        <v>9</v>
      </c>
      <c r="G74" t="s">
        <v>180</v>
      </c>
      <c r="H74" s="12" t="s">
        <v>161</v>
      </c>
      <c r="I74">
        <v>18</v>
      </c>
      <c r="J74">
        <f t="shared" si="2"/>
        <v>0.18</v>
      </c>
      <c r="K74">
        <v>1</v>
      </c>
      <c r="L74" s="14">
        <v>1.12E-2</v>
      </c>
      <c r="M74" s="15">
        <v>2.8815</v>
      </c>
      <c r="N74">
        <f t="shared" si="3"/>
        <v>46.375194718326306</v>
      </c>
    </row>
    <row r="75" spans="1:15" x14ac:dyDescent="0.25">
      <c r="A75">
        <v>9032022</v>
      </c>
      <c r="B75" t="s">
        <v>152</v>
      </c>
      <c r="C75" t="s">
        <v>117</v>
      </c>
      <c r="D75" t="s">
        <v>118</v>
      </c>
      <c r="E75" t="s">
        <v>153</v>
      </c>
      <c r="F75">
        <v>10</v>
      </c>
      <c r="G75" t="s">
        <v>180</v>
      </c>
      <c r="H75" s="12" t="s">
        <v>161</v>
      </c>
      <c r="I75">
        <v>18</v>
      </c>
      <c r="J75">
        <f t="shared" si="2"/>
        <v>0.18</v>
      </c>
      <c r="K75">
        <v>1</v>
      </c>
      <c r="L75" s="14">
        <v>1.12E-2</v>
      </c>
      <c r="M75" s="15">
        <v>2.8815</v>
      </c>
      <c r="N75">
        <f t="shared" si="3"/>
        <v>46.375194718326306</v>
      </c>
    </row>
    <row r="76" spans="1:15" x14ac:dyDescent="0.25">
      <c r="A76">
        <v>9032022</v>
      </c>
      <c r="B76" t="s">
        <v>152</v>
      </c>
      <c r="C76" t="s">
        <v>117</v>
      </c>
      <c r="D76" t="s">
        <v>118</v>
      </c>
      <c r="E76" t="s">
        <v>153</v>
      </c>
      <c r="F76">
        <v>3</v>
      </c>
      <c r="G76" t="s">
        <v>164</v>
      </c>
      <c r="H76" s="12" t="s">
        <v>155</v>
      </c>
      <c r="I76">
        <v>16</v>
      </c>
      <c r="J76">
        <f t="shared" si="2"/>
        <v>0.16</v>
      </c>
      <c r="K76">
        <v>1</v>
      </c>
      <c r="L76" s="13">
        <v>9.2800000000000001E-3</v>
      </c>
      <c r="M76" s="12">
        <v>3.07</v>
      </c>
      <c r="N76">
        <f t="shared" si="3"/>
        <v>46.152616047353987</v>
      </c>
    </row>
    <row r="77" spans="1:15" x14ac:dyDescent="0.25">
      <c r="A77">
        <v>9032022</v>
      </c>
      <c r="B77" t="s">
        <v>152</v>
      </c>
      <c r="C77" t="s">
        <v>117</v>
      </c>
      <c r="D77" t="s">
        <v>118</v>
      </c>
      <c r="E77" t="s">
        <v>153</v>
      </c>
      <c r="F77">
        <v>6</v>
      </c>
      <c r="G77" t="s">
        <v>164</v>
      </c>
      <c r="H77" s="12" t="s">
        <v>155</v>
      </c>
      <c r="I77">
        <v>16</v>
      </c>
      <c r="J77">
        <f t="shared" si="2"/>
        <v>0.16</v>
      </c>
      <c r="K77">
        <v>1</v>
      </c>
      <c r="L77" s="13">
        <v>9.2800000000000001E-3</v>
      </c>
      <c r="M77" s="12">
        <v>3.07</v>
      </c>
      <c r="N77">
        <f t="shared" si="3"/>
        <v>46.152616047353987</v>
      </c>
    </row>
    <row r="78" spans="1:15" x14ac:dyDescent="0.25">
      <c r="A78">
        <v>9032022</v>
      </c>
      <c r="B78" t="s">
        <v>152</v>
      </c>
      <c r="C78" t="s">
        <v>117</v>
      </c>
      <c r="D78" t="s">
        <v>118</v>
      </c>
      <c r="E78" t="s">
        <v>153</v>
      </c>
      <c r="F78">
        <v>9</v>
      </c>
      <c r="G78" t="s">
        <v>164</v>
      </c>
      <c r="H78" s="12" t="s">
        <v>155</v>
      </c>
      <c r="I78">
        <v>16</v>
      </c>
      <c r="J78">
        <f t="shared" si="2"/>
        <v>0.16</v>
      </c>
      <c r="K78">
        <v>1</v>
      </c>
      <c r="L78" s="13">
        <v>9.2800000000000001E-3</v>
      </c>
      <c r="M78" s="12">
        <v>3.07</v>
      </c>
      <c r="N78">
        <f t="shared" si="3"/>
        <v>46.152616047353987</v>
      </c>
    </row>
    <row r="79" spans="1:15" x14ac:dyDescent="0.25">
      <c r="A79">
        <v>9032022</v>
      </c>
      <c r="B79" t="s">
        <v>152</v>
      </c>
      <c r="C79" t="s">
        <v>117</v>
      </c>
      <c r="D79" t="s">
        <v>118</v>
      </c>
      <c r="E79" t="s">
        <v>153</v>
      </c>
      <c r="F79">
        <v>3</v>
      </c>
      <c r="G79" t="s">
        <v>183</v>
      </c>
      <c r="H79" s="12" t="s">
        <v>159</v>
      </c>
      <c r="I79">
        <v>8</v>
      </c>
      <c r="J79">
        <f t="shared" si="2"/>
        <v>0.08</v>
      </c>
      <c r="K79">
        <v>4</v>
      </c>
      <c r="L79" s="13">
        <v>1.44E-2</v>
      </c>
      <c r="M79" s="12">
        <v>3.1</v>
      </c>
      <c r="N79">
        <f t="shared" si="3"/>
        <v>36.307926122837586</v>
      </c>
      <c r="O79" t="s">
        <v>170</v>
      </c>
    </row>
    <row r="80" spans="1:15" x14ac:dyDescent="0.25">
      <c r="A80">
        <v>9032022</v>
      </c>
      <c r="B80" t="s">
        <v>152</v>
      </c>
      <c r="C80" t="s">
        <v>117</v>
      </c>
      <c r="D80" t="s">
        <v>118</v>
      </c>
      <c r="E80" t="s">
        <v>153</v>
      </c>
      <c r="F80">
        <v>10</v>
      </c>
      <c r="G80" t="s">
        <v>168</v>
      </c>
      <c r="H80" s="12" t="s">
        <v>169</v>
      </c>
      <c r="I80">
        <v>12</v>
      </c>
      <c r="J80">
        <f t="shared" si="2"/>
        <v>0.12</v>
      </c>
      <c r="K80">
        <v>1</v>
      </c>
      <c r="L80" s="13">
        <v>3.2800000000000003E-2</v>
      </c>
      <c r="M80" s="12">
        <v>2.8119999999999998</v>
      </c>
      <c r="N80">
        <f t="shared" si="3"/>
        <v>35.524789039984299</v>
      </c>
    </row>
    <row r="81" spans="1:15" x14ac:dyDescent="0.25">
      <c r="A81">
        <v>9032022</v>
      </c>
      <c r="B81" t="s">
        <v>152</v>
      </c>
      <c r="C81" t="s">
        <v>117</v>
      </c>
      <c r="D81" t="s">
        <v>118</v>
      </c>
      <c r="E81" t="s">
        <v>153</v>
      </c>
      <c r="F81">
        <v>6</v>
      </c>
      <c r="G81" t="s">
        <v>183</v>
      </c>
      <c r="H81" s="12" t="s">
        <v>159</v>
      </c>
      <c r="I81">
        <v>12</v>
      </c>
      <c r="J81">
        <f t="shared" si="2"/>
        <v>0.12</v>
      </c>
      <c r="K81">
        <v>1</v>
      </c>
      <c r="L81" s="13">
        <v>1.44E-2</v>
      </c>
      <c r="M81" s="12">
        <v>3.1</v>
      </c>
      <c r="N81">
        <f t="shared" si="3"/>
        <v>31.902473371524724</v>
      </c>
    </row>
    <row r="82" spans="1:15" x14ac:dyDescent="0.25">
      <c r="A82">
        <v>9032022</v>
      </c>
      <c r="B82" t="s">
        <v>152</v>
      </c>
      <c r="C82" t="s">
        <v>117</v>
      </c>
      <c r="D82" t="s">
        <v>118</v>
      </c>
      <c r="E82" t="s">
        <v>153</v>
      </c>
      <c r="F82">
        <v>10</v>
      </c>
      <c r="G82" t="s">
        <v>183</v>
      </c>
      <c r="H82" s="12" t="s">
        <v>159</v>
      </c>
      <c r="I82">
        <v>12</v>
      </c>
      <c r="J82">
        <f t="shared" si="2"/>
        <v>0.12</v>
      </c>
      <c r="K82">
        <v>1</v>
      </c>
      <c r="L82" s="13">
        <v>1.44E-2</v>
      </c>
      <c r="M82" s="12">
        <v>3.1</v>
      </c>
      <c r="N82">
        <f t="shared" si="3"/>
        <v>31.902473371524724</v>
      </c>
    </row>
    <row r="83" spans="1:15" x14ac:dyDescent="0.25">
      <c r="A83">
        <v>9032022</v>
      </c>
      <c r="B83" t="s">
        <v>152</v>
      </c>
      <c r="C83" t="s">
        <v>117</v>
      </c>
      <c r="D83" t="s">
        <v>118</v>
      </c>
      <c r="E83" t="s">
        <v>153</v>
      </c>
      <c r="F83">
        <v>6</v>
      </c>
      <c r="G83" t="s">
        <v>184</v>
      </c>
      <c r="H83" s="12" t="s">
        <v>155</v>
      </c>
      <c r="I83">
        <v>12</v>
      </c>
      <c r="J83">
        <f t="shared" si="2"/>
        <v>0.12</v>
      </c>
      <c r="K83">
        <v>1</v>
      </c>
      <c r="L83" s="13">
        <v>1.21E-2</v>
      </c>
      <c r="M83" s="12">
        <v>3.1469999999999998</v>
      </c>
      <c r="N83">
        <f t="shared" si="3"/>
        <v>30.127892400709428</v>
      </c>
    </row>
    <row r="84" spans="1:15" x14ac:dyDescent="0.25">
      <c r="A84">
        <v>9032022</v>
      </c>
      <c r="B84" t="s">
        <v>152</v>
      </c>
      <c r="C84" t="s">
        <v>117</v>
      </c>
      <c r="D84" t="s">
        <v>118</v>
      </c>
      <c r="E84" t="s">
        <v>153</v>
      </c>
      <c r="F84">
        <v>10</v>
      </c>
      <c r="G84" t="s">
        <v>162</v>
      </c>
      <c r="H84" s="12" t="s">
        <v>157</v>
      </c>
      <c r="I84">
        <v>12</v>
      </c>
      <c r="J84">
        <f t="shared" si="2"/>
        <v>0.12</v>
      </c>
      <c r="K84">
        <v>1</v>
      </c>
      <c r="L84" s="13">
        <v>2.46E-2</v>
      </c>
      <c r="M84" s="12">
        <v>2.85</v>
      </c>
      <c r="N84">
        <f t="shared" si="3"/>
        <v>29.282062168114788</v>
      </c>
    </row>
    <row r="85" spans="1:15" x14ac:dyDescent="0.25">
      <c r="A85">
        <v>9032022</v>
      </c>
      <c r="B85" t="s">
        <v>152</v>
      </c>
      <c r="C85" t="s">
        <v>117</v>
      </c>
      <c r="D85" t="s">
        <v>118</v>
      </c>
      <c r="E85" t="s">
        <v>153</v>
      </c>
      <c r="F85">
        <v>1</v>
      </c>
      <c r="G85" t="s">
        <v>174</v>
      </c>
      <c r="H85" s="12" t="s">
        <v>175</v>
      </c>
      <c r="I85">
        <v>10</v>
      </c>
      <c r="J85">
        <f t="shared" si="2"/>
        <v>0.1</v>
      </c>
      <c r="K85">
        <v>1</v>
      </c>
      <c r="L85" s="13">
        <v>4.1500000000000002E-2</v>
      </c>
      <c r="M85" s="12">
        <v>2.835</v>
      </c>
      <c r="N85">
        <f t="shared" si="3"/>
        <v>28.382333362179331</v>
      </c>
    </row>
    <row r="86" spans="1:15" x14ac:dyDescent="0.25">
      <c r="A86">
        <v>9032022</v>
      </c>
      <c r="B86" t="s">
        <v>152</v>
      </c>
      <c r="C86" t="s">
        <v>117</v>
      </c>
      <c r="D86" t="s">
        <v>118</v>
      </c>
      <c r="E86" t="s">
        <v>153</v>
      </c>
      <c r="F86">
        <v>3</v>
      </c>
      <c r="G86" t="s">
        <v>174</v>
      </c>
      <c r="H86" s="12" t="s">
        <v>175</v>
      </c>
      <c r="I86">
        <v>10</v>
      </c>
      <c r="J86">
        <f t="shared" si="2"/>
        <v>0.1</v>
      </c>
      <c r="K86">
        <v>1</v>
      </c>
      <c r="L86" s="13">
        <v>4.1500000000000002E-2</v>
      </c>
      <c r="M86" s="12">
        <v>2.835</v>
      </c>
      <c r="N86">
        <f t="shared" si="3"/>
        <v>28.382333362179331</v>
      </c>
      <c r="O86" t="s">
        <v>170</v>
      </c>
    </row>
    <row r="87" spans="1:15" x14ac:dyDescent="0.25">
      <c r="A87">
        <v>8042022</v>
      </c>
      <c r="B87" t="s">
        <v>152</v>
      </c>
      <c r="C87" t="s">
        <v>117</v>
      </c>
      <c r="D87" t="s">
        <v>118</v>
      </c>
      <c r="E87" t="s">
        <v>153</v>
      </c>
      <c r="F87">
        <v>11</v>
      </c>
      <c r="G87" t="s">
        <v>174</v>
      </c>
      <c r="H87" s="12" t="s">
        <v>175</v>
      </c>
      <c r="I87">
        <v>10</v>
      </c>
      <c r="J87">
        <f t="shared" si="2"/>
        <v>0.1</v>
      </c>
      <c r="K87">
        <v>1</v>
      </c>
      <c r="L87" s="13">
        <v>4.1500000000000002E-2</v>
      </c>
      <c r="M87" s="12">
        <v>2.835</v>
      </c>
      <c r="N87">
        <f t="shared" si="3"/>
        <v>28.382333362179331</v>
      </c>
      <c r="O87" t="s">
        <v>170</v>
      </c>
    </row>
    <row r="88" spans="1:15" x14ac:dyDescent="0.25">
      <c r="A88">
        <v>9032022</v>
      </c>
      <c r="B88" t="s">
        <v>152</v>
      </c>
      <c r="C88" t="s">
        <v>117</v>
      </c>
      <c r="D88" t="s">
        <v>118</v>
      </c>
      <c r="E88" t="s">
        <v>153</v>
      </c>
      <c r="F88">
        <v>4</v>
      </c>
      <c r="G88" t="s">
        <v>178</v>
      </c>
      <c r="H88" s="12" t="s">
        <v>179</v>
      </c>
      <c r="I88">
        <v>10</v>
      </c>
      <c r="J88">
        <f t="shared" si="2"/>
        <v>0.1</v>
      </c>
      <c r="K88">
        <v>1</v>
      </c>
      <c r="L88" s="13">
        <v>2.9000000000000001E-2</v>
      </c>
      <c r="M88" s="12">
        <v>2.98</v>
      </c>
      <c r="N88">
        <f t="shared" si="3"/>
        <v>27.694784994621667</v>
      </c>
    </row>
    <row r="89" spans="1:15" x14ac:dyDescent="0.25">
      <c r="A89">
        <v>9032022</v>
      </c>
      <c r="B89" t="s">
        <v>152</v>
      </c>
      <c r="C89" t="s">
        <v>117</v>
      </c>
      <c r="D89" t="s">
        <v>118</v>
      </c>
      <c r="E89" t="s">
        <v>153</v>
      </c>
      <c r="F89">
        <v>6</v>
      </c>
      <c r="G89" t="s">
        <v>178</v>
      </c>
      <c r="H89" s="12" t="s">
        <v>179</v>
      </c>
      <c r="I89">
        <v>10</v>
      </c>
      <c r="J89">
        <f t="shared" si="2"/>
        <v>0.1</v>
      </c>
      <c r="K89">
        <v>1</v>
      </c>
      <c r="L89" s="13">
        <v>2.9000000000000001E-2</v>
      </c>
      <c r="M89" s="12">
        <v>2.98</v>
      </c>
      <c r="N89">
        <f t="shared" si="3"/>
        <v>27.694784994621667</v>
      </c>
    </row>
    <row r="90" spans="1:15" x14ac:dyDescent="0.25">
      <c r="A90">
        <v>9032022</v>
      </c>
      <c r="B90" t="s">
        <v>152</v>
      </c>
      <c r="C90" t="s">
        <v>117</v>
      </c>
      <c r="D90" t="s">
        <v>118</v>
      </c>
      <c r="E90" t="s">
        <v>153</v>
      </c>
      <c r="F90">
        <v>5</v>
      </c>
      <c r="G90" t="s">
        <v>168</v>
      </c>
      <c r="H90" s="12" t="s">
        <v>169</v>
      </c>
      <c r="I90">
        <v>10</v>
      </c>
      <c r="J90">
        <f t="shared" si="2"/>
        <v>0.1</v>
      </c>
      <c r="K90">
        <v>1</v>
      </c>
      <c r="L90" s="13">
        <v>3.2800000000000003E-2</v>
      </c>
      <c r="M90" s="12">
        <v>2.8119999999999998</v>
      </c>
      <c r="N90">
        <f t="shared" si="3"/>
        <v>21.275209420382229</v>
      </c>
    </row>
    <row r="91" spans="1:15" x14ac:dyDescent="0.25">
      <c r="A91">
        <v>9032022</v>
      </c>
      <c r="B91" t="s">
        <v>152</v>
      </c>
      <c r="C91" t="s">
        <v>117</v>
      </c>
      <c r="D91" t="s">
        <v>118</v>
      </c>
      <c r="E91" t="s">
        <v>153</v>
      </c>
      <c r="F91">
        <v>6</v>
      </c>
      <c r="G91" t="s">
        <v>164</v>
      </c>
      <c r="H91" s="12" t="s">
        <v>155</v>
      </c>
      <c r="I91">
        <v>12</v>
      </c>
      <c r="J91">
        <f t="shared" si="2"/>
        <v>0.12</v>
      </c>
      <c r="K91">
        <v>1</v>
      </c>
      <c r="L91" s="13">
        <v>9.2800000000000001E-3</v>
      </c>
      <c r="M91" s="12">
        <v>3.07</v>
      </c>
      <c r="N91">
        <f t="shared" si="3"/>
        <v>19.082461796389396</v>
      </c>
    </row>
    <row r="92" spans="1:15" x14ac:dyDescent="0.25">
      <c r="A92">
        <v>9032022</v>
      </c>
      <c r="B92" t="s">
        <v>152</v>
      </c>
      <c r="C92" t="s">
        <v>117</v>
      </c>
      <c r="D92" t="s">
        <v>118</v>
      </c>
      <c r="E92" t="s">
        <v>153</v>
      </c>
      <c r="F92">
        <v>9</v>
      </c>
      <c r="G92" t="s">
        <v>158</v>
      </c>
      <c r="H92" s="12" t="s">
        <v>159</v>
      </c>
      <c r="I92">
        <v>8</v>
      </c>
      <c r="J92">
        <f t="shared" si="2"/>
        <v>0.08</v>
      </c>
      <c r="K92">
        <v>1</v>
      </c>
      <c r="L92" s="13">
        <v>3.8399999999999997E-2</v>
      </c>
      <c r="M92" s="12">
        <v>2.95</v>
      </c>
      <c r="N92">
        <f t="shared" si="3"/>
        <v>17.719305095298999</v>
      </c>
    </row>
    <row r="93" spans="1:15" x14ac:dyDescent="0.25">
      <c r="A93">
        <v>9032022</v>
      </c>
      <c r="B93" t="s">
        <v>152</v>
      </c>
      <c r="C93" t="s">
        <v>117</v>
      </c>
      <c r="D93" t="s">
        <v>118</v>
      </c>
      <c r="E93" t="s">
        <v>153</v>
      </c>
      <c r="F93">
        <v>1</v>
      </c>
      <c r="G93" t="s">
        <v>184</v>
      </c>
      <c r="H93" s="12" t="s">
        <v>155</v>
      </c>
      <c r="I93">
        <v>10</v>
      </c>
      <c r="J93">
        <f t="shared" si="2"/>
        <v>0.1</v>
      </c>
      <c r="K93">
        <v>1</v>
      </c>
      <c r="L93" s="13">
        <v>1.21E-2</v>
      </c>
      <c r="M93" s="12">
        <v>3.1469999999999998</v>
      </c>
      <c r="N93">
        <f t="shared" si="3"/>
        <v>16.974045825199688</v>
      </c>
    </row>
    <row r="94" spans="1:15" x14ac:dyDescent="0.25">
      <c r="A94">
        <v>9032022</v>
      </c>
      <c r="B94" t="s">
        <v>152</v>
      </c>
      <c r="C94" t="s">
        <v>117</v>
      </c>
      <c r="D94" t="s">
        <v>118</v>
      </c>
      <c r="E94" t="s">
        <v>153</v>
      </c>
      <c r="F94">
        <v>2</v>
      </c>
      <c r="G94" t="s">
        <v>180</v>
      </c>
      <c r="H94" s="12" t="s">
        <v>161</v>
      </c>
      <c r="I94">
        <v>12</v>
      </c>
      <c r="J94">
        <f t="shared" si="2"/>
        <v>0.12</v>
      </c>
      <c r="K94">
        <v>1</v>
      </c>
      <c r="L94" s="14">
        <v>1.12E-2</v>
      </c>
      <c r="M94" s="15">
        <v>2.8815</v>
      </c>
      <c r="N94">
        <f t="shared" si="3"/>
        <v>14.417128958526325</v>
      </c>
    </row>
    <row r="95" spans="1:15" x14ac:dyDescent="0.25">
      <c r="A95">
        <v>9032022</v>
      </c>
      <c r="B95" t="s">
        <v>152</v>
      </c>
      <c r="C95" t="s">
        <v>117</v>
      </c>
      <c r="D95" t="s">
        <v>118</v>
      </c>
      <c r="E95" t="s">
        <v>153</v>
      </c>
      <c r="F95">
        <v>6</v>
      </c>
      <c r="G95" t="s">
        <v>178</v>
      </c>
      <c r="H95" s="12" t="s">
        <v>179</v>
      </c>
      <c r="I95">
        <v>8</v>
      </c>
      <c r="J95">
        <f t="shared" si="2"/>
        <v>0.08</v>
      </c>
      <c r="K95">
        <v>1</v>
      </c>
      <c r="L95" s="13">
        <v>2.9000000000000001E-2</v>
      </c>
      <c r="M95" s="12">
        <v>2.98</v>
      </c>
      <c r="N95">
        <f t="shared" si="3"/>
        <v>14.243153643741515</v>
      </c>
    </row>
    <row r="96" spans="1:15" x14ac:dyDescent="0.25">
      <c r="A96">
        <v>9032022</v>
      </c>
      <c r="B96" t="s">
        <v>152</v>
      </c>
      <c r="C96" t="s">
        <v>117</v>
      </c>
      <c r="D96" t="s">
        <v>118</v>
      </c>
      <c r="E96" t="s">
        <v>153</v>
      </c>
      <c r="F96">
        <v>9</v>
      </c>
      <c r="G96" t="s">
        <v>167</v>
      </c>
      <c r="H96" s="12" t="s">
        <v>159</v>
      </c>
      <c r="I96">
        <v>8</v>
      </c>
      <c r="J96">
        <f t="shared" si="2"/>
        <v>0.08</v>
      </c>
      <c r="K96">
        <v>1</v>
      </c>
      <c r="L96" s="13">
        <v>1.7100000000000001E-2</v>
      </c>
      <c r="M96" s="12">
        <v>3.2</v>
      </c>
      <c r="N96">
        <f t="shared" si="3"/>
        <v>13.270401683111837</v>
      </c>
    </row>
    <row r="97" spans="1:15" x14ac:dyDescent="0.25">
      <c r="A97">
        <v>9032022</v>
      </c>
      <c r="B97" t="s">
        <v>152</v>
      </c>
      <c r="C97" t="s">
        <v>117</v>
      </c>
      <c r="D97" t="s">
        <v>118</v>
      </c>
      <c r="E97" t="s">
        <v>153</v>
      </c>
      <c r="F97">
        <v>7</v>
      </c>
      <c r="G97" t="s">
        <v>185</v>
      </c>
      <c r="H97" s="12" t="s">
        <v>172</v>
      </c>
      <c r="I97">
        <v>8</v>
      </c>
      <c r="J97">
        <f t="shared" si="2"/>
        <v>0.08</v>
      </c>
      <c r="K97">
        <v>2</v>
      </c>
      <c r="L97" s="13">
        <v>7.9900000000000006E-3</v>
      </c>
      <c r="M97" s="12">
        <v>3.137</v>
      </c>
      <c r="N97">
        <f t="shared" si="3"/>
        <v>10.878526253436823</v>
      </c>
    </row>
    <row r="98" spans="1:15" x14ac:dyDescent="0.25">
      <c r="A98">
        <v>9032022</v>
      </c>
      <c r="B98" t="s">
        <v>152</v>
      </c>
      <c r="C98" t="s">
        <v>117</v>
      </c>
      <c r="D98" t="s">
        <v>118</v>
      </c>
      <c r="E98" t="s">
        <v>153</v>
      </c>
      <c r="F98">
        <v>6</v>
      </c>
      <c r="G98" t="s">
        <v>186</v>
      </c>
      <c r="H98" s="12" t="s">
        <v>161</v>
      </c>
      <c r="I98">
        <v>8</v>
      </c>
      <c r="J98">
        <f t="shared" si="2"/>
        <v>0.08</v>
      </c>
      <c r="K98">
        <v>1</v>
      </c>
      <c r="L98" s="13">
        <v>2.3599999999999999E-2</v>
      </c>
      <c r="M98" s="12">
        <v>2.9214000000000002</v>
      </c>
      <c r="N98">
        <f t="shared" si="3"/>
        <v>10.261222173914096</v>
      </c>
    </row>
    <row r="99" spans="1:15" x14ac:dyDescent="0.25">
      <c r="A99">
        <v>9032022</v>
      </c>
      <c r="B99" t="s">
        <v>152</v>
      </c>
      <c r="C99" t="s">
        <v>117</v>
      </c>
      <c r="D99" t="s">
        <v>118</v>
      </c>
      <c r="E99" t="s">
        <v>153</v>
      </c>
      <c r="F99">
        <v>4</v>
      </c>
      <c r="G99" t="s">
        <v>187</v>
      </c>
      <c r="H99" s="12" t="s">
        <v>172</v>
      </c>
      <c r="I99">
        <v>8</v>
      </c>
      <c r="J99">
        <f t="shared" si="2"/>
        <v>0.08</v>
      </c>
      <c r="K99">
        <v>2</v>
      </c>
      <c r="L99" s="13">
        <v>9.3399999999999993E-3</v>
      </c>
      <c r="M99" s="12">
        <v>3.03</v>
      </c>
      <c r="N99">
        <f t="shared" si="3"/>
        <v>10.179806724213112</v>
      </c>
    </row>
    <row r="100" spans="1:15" x14ac:dyDescent="0.25">
      <c r="A100">
        <v>9032022</v>
      </c>
      <c r="B100" t="s">
        <v>152</v>
      </c>
      <c r="C100" t="s">
        <v>117</v>
      </c>
      <c r="D100" t="s">
        <v>118</v>
      </c>
      <c r="E100" t="s">
        <v>153</v>
      </c>
      <c r="F100">
        <v>3</v>
      </c>
      <c r="G100" t="s">
        <v>160</v>
      </c>
      <c r="H100" s="12" t="s">
        <v>161</v>
      </c>
      <c r="I100">
        <v>8</v>
      </c>
      <c r="J100">
        <f t="shared" si="2"/>
        <v>0.08</v>
      </c>
      <c r="K100">
        <v>1</v>
      </c>
      <c r="L100" s="13">
        <v>1.9300000000000001E-2</v>
      </c>
      <c r="M100" s="12">
        <v>2.96</v>
      </c>
      <c r="N100">
        <f t="shared" si="3"/>
        <v>9.0929262884147608</v>
      </c>
      <c r="O100" t="s">
        <v>170</v>
      </c>
    </row>
    <row r="101" spans="1:15" x14ac:dyDescent="0.25">
      <c r="A101">
        <v>9032022</v>
      </c>
      <c r="B101" t="s">
        <v>152</v>
      </c>
      <c r="C101" t="s">
        <v>117</v>
      </c>
      <c r="D101" t="s">
        <v>118</v>
      </c>
      <c r="E101" t="s">
        <v>153</v>
      </c>
      <c r="F101">
        <v>9</v>
      </c>
      <c r="G101" t="s">
        <v>160</v>
      </c>
      <c r="H101" s="12" t="s">
        <v>161</v>
      </c>
      <c r="I101">
        <v>8</v>
      </c>
      <c r="J101">
        <f t="shared" si="2"/>
        <v>0.08</v>
      </c>
      <c r="K101">
        <v>1</v>
      </c>
      <c r="L101" s="13">
        <v>1.9300000000000001E-2</v>
      </c>
      <c r="M101" s="12">
        <v>2.96</v>
      </c>
      <c r="N101">
        <f t="shared" si="3"/>
        <v>9.0929262884147608</v>
      </c>
      <c r="O101" t="s">
        <v>170</v>
      </c>
    </row>
    <row r="102" spans="1:15" x14ac:dyDescent="0.25">
      <c r="A102">
        <v>9032022</v>
      </c>
      <c r="B102" t="s">
        <v>152</v>
      </c>
      <c r="C102" t="s">
        <v>117</v>
      </c>
      <c r="D102" t="s">
        <v>118</v>
      </c>
      <c r="E102" t="s">
        <v>153</v>
      </c>
      <c r="F102">
        <v>6</v>
      </c>
      <c r="G102" t="s">
        <v>183</v>
      </c>
      <c r="H102" s="12" t="s">
        <v>159</v>
      </c>
      <c r="I102">
        <v>8</v>
      </c>
      <c r="J102">
        <f t="shared" si="2"/>
        <v>0.08</v>
      </c>
      <c r="K102">
        <v>1</v>
      </c>
      <c r="L102" s="13">
        <v>1.44E-2</v>
      </c>
      <c r="M102" s="12">
        <v>3.1</v>
      </c>
      <c r="N102">
        <f t="shared" si="3"/>
        <v>9.0769815307093964</v>
      </c>
    </row>
    <row r="103" spans="1:15" x14ac:dyDescent="0.25">
      <c r="A103">
        <v>9032022</v>
      </c>
      <c r="B103" t="s">
        <v>152</v>
      </c>
      <c r="C103" t="s">
        <v>117</v>
      </c>
      <c r="D103" t="s">
        <v>118</v>
      </c>
      <c r="E103" t="s">
        <v>153</v>
      </c>
      <c r="F103">
        <v>9</v>
      </c>
      <c r="G103" t="s">
        <v>183</v>
      </c>
      <c r="H103" s="12" t="s">
        <v>159</v>
      </c>
      <c r="I103">
        <v>8</v>
      </c>
      <c r="J103">
        <f t="shared" si="2"/>
        <v>0.08</v>
      </c>
      <c r="K103">
        <v>1</v>
      </c>
      <c r="L103" s="13">
        <v>1.44E-2</v>
      </c>
      <c r="M103" s="12">
        <v>3.1</v>
      </c>
      <c r="N103">
        <f t="shared" si="3"/>
        <v>9.0769815307093964</v>
      </c>
      <c r="O103" t="s">
        <v>170</v>
      </c>
    </row>
    <row r="104" spans="1:15" x14ac:dyDescent="0.25">
      <c r="A104">
        <v>9032022</v>
      </c>
      <c r="B104" t="s">
        <v>152</v>
      </c>
      <c r="C104" t="s">
        <v>117</v>
      </c>
      <c r="D104" t="s">
        <v>118</v>
      </c>
      <c r="E104" t="s">
        <v>153</v>
      </c>
      <c r="F104">
        <v>6</v>
      </c>
      <c r="G104" t="s">
        <v>183</v>
      </c>
      <c r="H104" s="12" t="s">
        <v>159</v>
      </c>
      <c r="I104">
        <v>6</v>
      </c>
      <c r="J104">
        <f t="shared" si="2"/>
        <v>0.06</v>
      </c>
      <c r="K104">
        <v>2</v>
      </c>
      <c r="L104" s="13">
        <v>1.44E-2</v>
      </c>
      <c r="M104" s="12">
        <v>3.1</v>
      </c>
      <c r="N104">
        <f t="shared" si="3"/>
        <v>7.4415150418142622</v>
      </c>
      <c r="O104" t="s">
        <v>170</v>
      </c>
    </row>
    <row r="105" spans="1:15" x14ac:dyDescent="0.25">
      <c r="A105">
        <v>9032022</v>
      </c>
      <c r="B105" t="s">
        <v>152</v>
      </c>
      <c r="C105" t="s">
        <v>117</v>
      </c>
      <c r="D105" t="s">
        <v>118</v>
      </c>
      <c r="E105" t="s">
        <v>153</v>
      </c>
      <c r="F105">
        <v>8</v>
      </c>
      <c r="G105" t="s">
        <v>183</v>
      </c>
      <c r="H105" s="12" t="s">
        <v>159</v>
      </c>
      <c r="I105">
        <v>6</v>
      </c>
      <c r="J105">
        <f t="shared" si="2"/>
        <v>0.06</v>
      </c>
      <c r="K105">
        <v>2</v>
      </c>
      <c r="L105" s="13">
        <v>1.44E-2</v>
      </c>
      <c r="M105" s="12">
        <v>3.1</v>
      </c>
      <c r="N105">
        <f t="shared" si="3"/>
        <v>7.4415150418142622</v>
      </c>
    </row>
    <row r="106" spans="1:15" x14ac:dyDescent="0.25">
      <c r="A106">
        <v>9032022</v>
      </c>
      <c r="B106" t="s">
        <v>152</v>
      </c>
      <c r="C106" t="s">
        <v>117</v>
      </c>
      <c r="D106" t="s">
        <v>118</v>
      </c>
      <c r="E106" t="s">
        <v>153</v>
      </c>
      <c r="F106">
        <v>3</v>
      </c>
      <c r="G106" t="s">
        <v>187</v>
      </c>
      <c r="H106" s="12" t="s">
        <v>172</v>
      </c>
      <c r="I106">
        <v>6</v>
      </c>
      <c r="J106">
        <f t="shared" si="2"/>
        <v>0.06</v>
      </c>
      <c r="K106">
        <v>3</v>
      </c>
      <c r="L106" s="13">
        <v>9.3399999999999993E-3</v>
      </c>
      <c r="M106" s="12">
        <v>3.03</v>
      </c>
      <c r="N106">
        <f t="shared" si="3"/>
        <v>6.3865515149112682</v>
      </c>
    </row>
    <row r="107" spans="1:15" x14ac:dyDescent="0.25">
      <c r="A107">
        <v>9032022</v>
      </c>
      <c r="B107" t="s">
        <v>152</v>
      </c>
      <c r="C107" t="s">
        <v>117</v>
      </c>
      <c r="D107" t="s">
        <v>118</v>
      </c>
      <c r="E107" t="s">
        <v>153</v>
      </c>
      <c r="F107">
        <v>6</v>
      </c>
      <c r="G107" t="s">
        <v>173</v>
      </c>
      <c r="H107" s="12" t="s">
        <v>155</v>
      </c>
      <c r="I107">
        <v>8</v>
      </c>
      <c r="J107">
        <f t="shared" si="2"/>
        <v>0.08</v>
      </c>
      <c r="K107">
        <v>1</v>
      </c>
      <c r="L107" s="13">
        <v>4.8999999999999998E-3</v>
      </c>
      <c r="M107" s="12">
        <v>3.3734000000000002</v>
      </c>
      <c r="N107">
        <f t="shared" si="3"/>
        <v>5.4535568173160005</v>
      </c>
    </row>
    <row r="108" spans="1:15" x14ac:dyDescent="0.25">
      <c r="A108">
        <v>9032022</v>
      </c>
      <c r="B108" t="s">
        <v>152</v>
      </c>
      <c r="C108" t="s">
        <v>117</v>
      </c>
      <c r="D108" t="s">
        <v>118</v>
      </c>
      <c r="E108" t="s">
        <v>153</v>
      </c>
      <c r="F108">
        <v>9</v>
      </c>
      <c r="G108" t="s">
        <v>187</v>
      </c>
      <c r="H108" s="12" t="s">
        <v>172</v>
      </c>
      <c r="I108">
        <v>8</v>
      </c>
      <c r="J108">
        <f t="shared" si="2"/>
        <v>0.08</v>
      </c>
      <c r="K108">
        <v>1</v>
      </c>
      <c r="L108" s="13">
        <v>9.3399999999999993E-3</v>
      </c>
      <c r="M108" s="12">
        <v>3.03</v>
      </c>
      <c r="N108">
        <f t="shared" si="3"/>
        <v>5.0899033621065559</v>
      </c>
    </row>
    <row r="109" spans="1:15" x14ac:dyDescent="0.25">
      <c r="A109">
        <v>9032022</v>
      </c>
      <c r="B109" t="s">
        <v>152</v>
      </c>
      <c r="C109" t="s">
        <v>117</v>
      </c>
      <c r="D109" t="s">
        <v>118</v>
      </c>
      <c r="E109" t="s">
        <v>153</v>
      </c>
      <c r="F109">
        <v>9</v>
      </c>
      <c r="G109" t="s">
        <v>186</v>
      </c>
      <c r="H109" s="12" t="s">
        <v>161</v>
      </c>
      <c r="I109">
        <v>6</v>
      </c>
      <c r="J109">
        <f t="shared" si="2"/>
        <v>0.06</v>
      </c>
      <c r="K109">
        <v>1</v>
      </c>
      <c r="L109" s="13">
        <v>2.3599999999999999E-2</v>
      </c>
      <c r="M109" s="12">
        <v>2.9214000000000002</v>
      </c>
      <c r="N109">
        <f t="shared" si="3"/>
        <v>4.4279536461934486</v>
      </c>
      <c r="O109" t="s">
        <v>170</v>
      </c>
    </row>
    <row r="110" spans="1:15" x14ac:dyDescent="0.25">
      <c r="A110">
        <v>9032022</v>
      </c>
      <c r="B110" t="s">
        <v>152</v>
      </c>
      <c r="C110" t="s">
        <v>117</v>
      </c>
      <c r="D110" t="s">
        <v>118</v>
      </c>
      <c r="E110" t="s">
        <v>153</v>
      </c>
      <c r="F110">
        <v>10</v>
      </c>
      <c r="G110" t="s">
        <v>186</v>
      </c>
      <c r="H110" s="12" t="s">
        <v>161</v>
      </c>
      <c r="I110">
        <v>6</v>
      </c>
      <c r="J110">
        <f t="shared" si="2"/>
        <v>0.06</v>
      </c>
      <c r="K110">
        <v>1</v>
      </c>
      <c r="L110" s="13">
        <v>2.3599999999999999E-2</v>
      </c>
      <c r="M110" s="12">
        <v>2.9214000000000002</v>
      </c>
      <c r="N110">
        <f t="shared" si="3"/>
        <v>4.4279536461934486</v>
      </c>
      <c r="O110" t="s">
        <v>170</v>
      </c>
    </row>
    <row r="111" spans="1:15" x14ac:dyDescent="0.25">
      <c r="A111">
        <v>9032022</v>
      </c>
      <c r="B111" t="s">
        <v>152</v>
      </c>
      <c r="C111" t="s">
        <v>117</v>
      </c>
      <c r="D111" t="s">
        <v>118</v>
      </c>
      <c r="E111" t="s">
        <v>153</v>
      </c>
      <c r="F111">
        <v>3</v>
      </c>
      <c r="G111" t="s">
        <v>183</v>
      </c>
      <c r="H111" s="12" t="s">
        <v>159</v>
      </c>
      <c r="I111">
        <v>6</v>
      </c>
      <c r="J111">
        <f t="shared" si="2"/>
        <v>0.06</v>
      </c>
      <c r="K111">
        <v>1</v>
      </c>
      <c r="L111" s="13">
        <v>1.44E-2</v>
      </c>
      <c r="M111" s="12">
        <v>3.1</v>
      </c>
      <c r="N111">
        <f t="shared" si="3"/>
        <v>3.7207575209071311</v>
      </c>
      <c r="O111" t="s">
        <v>170</v>
      </c>
    </row>
    <row r="112" spans="1:15" x14ac:dyDescent="0.25">
      <c r="A112">
        <v>9032022</v>
      </c>
      <c r="B112" t="s">
        <v>152</v>
      </c>
      <c r="C112" t="s">
        <v>117</v>
      </c>
      <c r="D112" t="s">
        <v>118</v>
      </c>
      <c r="E112" t="s">
        <v>153</v>
      </c>
      <c r="F112">
        <v>4</v>
      </c>
      <c r="G112" t="s">
        <v>183</v>
      </c>
      <c r="H112" s="12" t="s">
        <v>159</v>
      </c>
      <c r="I112">
        <v>6</v>
      </c>
      <c r="J112">
        <f t="shared" si="2"/>
        <v>0.06</v>
      </c>
      <c r="K112">
        <v>1</v>
      </c>
      <c r="L112" s="13">
        <v>1.44E-2</v>
      </c>
      <c r="M112" s="12">
        <v>3.1</v>
      </c>
      <c r="N112">
        <f t="shared" si="3"/>
        <v>3.7207575209071311</v>
      </c>
      <c r="O112" t="s">
        <v>170</v>
      </c>
    </row>
    <row r="113" spans="1:15" x14ac:dyDescent="0.25">
      <c r="A113">
        <v>9032022</v>
      </c>
      <c r="B113" t="s">
        <v>152</v>
      </c>
      <c r="C113" t="s">
        <v>117</v>
      </c>
      <c r="D113" t="s">
        <v>118</v>
      </c>
      <c r="E113" t="s">
        <v>153</v>
      </c>
      <c r="F113">
        <v>8</v>
      </c>
      <c r="G113" t="s">
        <v>183</v>
      </c>
      <c r="H113" s="12" t="s">
        <v>159</v>
      </c>
      <c r="I113">
        <v>6</v>
      </c>
      <c r="J113">
        <f t="shared" si="2"/>
        <v>0.06</v>
      </c>
      <c r="K113">
        <v>1</v>
      </c>
      <c r="L113" s="13">
        <v>1.44E-2</v>
      </c>
      <c r="M113" s="12">
        <v>3.1</v>
      </c>
      <c r="N113">
        <f t="shared" si="3"/>
        <v>3.7207575209071311</v>
      </c>
    </row>
    <row r="114" spans="1:15" x14ac:dyDescent="0.25">
      <c r="A114">
        <v>9032022</v>
      </c>
      <c r="B114" t="s">
        <v>152</v>
      </c>
      <c r="C114" t="s">
        <v>117</v>
      </c>
      <c r="D114" t="s">
        <v>118</v>
      </c>
      <c r="E114" t="s">
        <v>153</v>
      </c>
      <c r="F114">
        <v>9</v>
      </c>
      <c r="G114" t="s">
        <v>183</v>
      </c>
      <c r="H114" s="12" t="s">
        <v>159</v>
      </c>
      <c r="I114">
        <v>6</v>
      </c>
      <c r="J114">
        <f t="shared" si="2"/>
        <v>0.06</v>
      </c>
      <c r="K114">
        <v>1</v>
      </c>
      <c r="L114" s="13">
        <v>1.44E-2</v>
      </c>
      <c r="M114" s="12">
        <v>3.1</v>
      </c>
      <c r="N114">
        <f t="shared" si="3"/>
        <v>3.7207575209071311</v>
      </c>
    </row>
    <row r="115" spans="1:15" x14ac:dyDescent="0.25">
      <c r="A115">
        <v>9032022</v>
      </c>
      <c r="B115" t="s">
        <v>152</v>
      </c>
      <c r="C115" t="s">
        <v>117</v>
      </c>
      <c r="D115" t="s">
        <v>118</v>
      </c>
      <c r="E115" t="s">
        <v>153</v>
      </c>
      <c r="F115">
        <v>9</v>
      </c>
      <c r="G115" t="s">
        <v>187</v>
      </c>
      <c r="H115" s="12" t="s">
        <v>172</v>
      </c>
      <c r="I115">
        <v>6</v>
      </c>
      <c r="J115">
        <f t="shared" si="2"/>
        <v>0.06</v>
      </c>
      <c r="K115">
        <v>1</v>
      </c>
      <c r="L115" s="13">
        <v>9.3399999999999993E-3</v>
      </c>
      <c r="M115" s="12">
        <v>3.03</v>
      </c>
      <c r="N115">
        <f t="shared" si="3"/>
        <v>2.1288505049704227</v>
      </c>
    </row>
    <row r="116" spans="1:15" x14ac:dyDescent="0.25">
      <c r="A116">
        <v>9032022</v>
      </c>
      <c r="B116" t="s">
        <v>152</v>
      </c>
      <c r="C116" t="s">
        <v>117</v>
      </c>
      <c r="D116" t="s">
        <v>118</v>
      </c>
      <c r="E116" t="s">
        <v>153</v>
      </c>
      <c r="F116">
        <v>1</v>
      </c>
      <c r="G116" t="s">
        <v>186</v>
      </c>
      <c r="H116" s="12" t="s">
        <v>161</v>
      </c>
      <c r="I116">
        <v>4</v>
      </c>
      <c r="J116">
        <f t="shared" si="2"/>
        <v>0.04</v>
      </c>
      <c r="K116">
        <v>1</v>
      </c>
      <c r="L116" s="13">
        <v>2.3599999999999999E-2</v>
      </c>
      <c r="M116" s="12">
        <v>2.9214000000000002</v>
      </c>
      <c r="N116">
        <f t="shared" si="3"/>
        <v>1.3544720936351315</v>
      </c>
      <c r="O116" t="s">
        <v>170</v>
      </c>
    </row>
    <row r="117" spans="1:15" x14ac:dyDescent="0.25">
      <c r="A117">
        <v>9032022</v>
      </c>
      <c r="B117" t="s">
        <v>152</v>
      </c>
      <c r="C117" t="s">
        <v>117</v>
      </c>
      <c r="D117" t="s">
        <v>118</v>
      </c>
      <c r="E117" t="s">
        <v>153</v>
      </c>
      <c r="F117">
        <v>3</v>
      </c>
      <c r="G117" t="s">
        <v>186</v>
      </c>
      <c r="H117" s="12" t="s">
        <v>161</v>
      </c>
      <c r="I117">
        <v>4</v>
      </c>
      <c r="J117">
        <f t="shared" si="2"/>
        <v>0.04</v>
      </c>
      <c r="K117">
        <v>1</v>
      </c>
      <c r="L117" s="13">
        <v>2.3599999999999999E-2</v>
      </c>
      <c r="M117" s="12">
        <v>2.9214000000000002</v>
      </c>
      <c r="N117">
        <f t="shared" si="3"/>
        <v>1.3544720936351315</v>
      </c>
      <c r="O117" t="s">
        <v>170</v>
      </c>
    </row>
    <row r="118" spans="1:15" x14ac:dyDescent="0.25">
      <c r="A118">
        <v>9032022</v>
      </c>
      <c r="B118" t="s">
        <v>152</v>
      </c>
      <c r="C118" t="s">
        <v>117</v>
      </c>
      <c r="D118" t="s">
        <v>118</v>
      </c>
      <c r="E118" t="s">
        <v>153</v>
      </c>
      <c r="F118">
        <v>4</v>
      </c>
      <c r="G118" t="s">
        <v>186</v>
      </c>
      <c r="H118" s="12" t="s">
        <v>161</v>
      </c>
      <c r="I118">
        <v>4</v>
      </c>
      <c r="J118">
        <f t="shared" si="2"/>
        <v>0.04</v>
      </c>
      <c r="K118">
        <v>1</v>
      </c>
      <c r="L118" s="13">
        <v>2.3599999999999999E-2</v>
      </c>
      <c r="M118" s="12">
        <v>2.9214000000000002</v>
      </c>
      <c r="N118">
        <f t="shared" si="3"/>
        <v>1.3544720936351315</v>
      </c>
      <c r="O118" t="s">
        <v>170</v>
      </c>
    </row>
    <row r="119" spans="1:15" x14ac:dyDescent="0.25">
      <c r="A119">
        <v>9032022</v>
      </c>
      <c r="B119" t="s">
        <v>152</v>
      </c>
      <c r="C119" t="s">
        <v>117</v>
      </c>
      <c r="D119" t="s">
        <v>118</v>
      </c>
      <c r="E119" t="s">
        <v>153</v>
      </c>
      <c r="F119">
        <v>6</v>
      </c>
      <c r="G119" t="s">
        <v>187</v>
      </c>
      <c r="H119" s="12" t="s">
        <v>172</v>
      </c>
      <c r="I119">
        <v>4</v>
      </c>
      <c r="J119">
        <f t="shared" si="2"/>
        <v>0.04</v>
      </c>
      <c r="K119">
        <v>1</v>
      </c>
      <c r="L119" s="13">
        <v>9.3399999999999993E-3</v>
      </c>
      <c r="M119" s="12">
        <v>3.03</v>
      </c>
      <c r="N119">
        <f t="shared" si="3"/>
        <v>0.62314433320038831</v>
      </c>
    </row>
    <row r="120" spans="1:15" x14ac:dyDescent="0.25">
      <c r="A120">
        <v>9032022</v>
      </c>
      <c r="B120" t="s">
        <v>152</v>
      </c>
      <c r="C120" t="s">
        <v>117</v>
      </c>
      <c r="D120" t="s">
        <v>118</v>
      </c>
      <c r="E120" t="s">
        <v>153</v>
      </c>
      <c r="F120">
        <v>8</v>
      </c>
      <c r="G120" t="s">
        <v>187</v>
      </c>
      <c r="H120" s="12" t="s">
        <v>172</v>
      </c>
      <c r="I120">
        <v>4</v>
      </c>
      <c r="J120">
        <f t="shared" si="2"/>
        <v>0.04</v>
      </c>
      <c r="K120">
        <v>1</v>
      </c>
      <c r="L120" s="13">
        <v>9.3399999999999993E-3</v>
      </c>
      <c r="M120" s="12">
        <v>3.03</v>
      </c>
      <c r="N120">
        <f t="shared" si="3"/>
        <v>0.62314433320038831</v>
      </c>
    </row>
    <row r="121" spans="1:15" x14ac:dyDescent="0.25">
      <c r="A121">
        <v>9032022</v>
      </c>
      <c r="B121" t="s">
        <v>152</v>
      </c>
      <c r="C121" t="s">
        <v>117</v>
      </c>
      <c r="D121" t="s">
        <v>118</v>
      </c>
      <c r="E121" t="s">
        <v>153</v>
      </c>
      <c r="F121">
        <v>10</v>
      </c>
      <c r="G121" t="s">
        <v>187</v>
      </c>
      <c r="H121" s="12" t="s">
        <v>172</v>
      </c>
      <c r="I121">
        <v>4</v>
      </c>
      <c r="J121">
        <f t="shared" si="2"/>
        <v>0.04</v>
      </c>
      <c r="K121">
        <v>1</v>
      </c>
      <c r="L121" s="13">
        <v>9.3399999999999993E-3</v>
      </c>
      <c r="M121" s="12">
        <v>3.03</v>
      </c>
      <c r="N121">
        <f t="shared" si="3"/>
        <v>0.62314433320038831</v>
      </c>
    </row>
    <row r="122" spans="1:15" x14ac:dyDescent="0.25">
      <c r="A122">
        <v>9032022</v>
      </c>
      <c r="B122" t="s">
        <v>152</v>
      </c>
      <c r="C122" t="s">
        <v>117</v>
      </c>
      <c r="D122" t="s">
        <v>118</v>
      </c>
      <c r="E122" t="s">
        <v>153</v>
      </c>
      <c r="F122">
        <v>8</v>
      </c>
      <c r="G122" t="s">
        <v>186</v>
      </c>
      <c r="H122" s="12" t="s">
        <v>161</v>
      </c>
      <c r="I122">
        <v>3</v>
      </c>
      <c r="J122">
        <f t="shared" si="2"/>
        <v>0.03</v>
      </c>
      <c r="K122">
        <v>1</v>
      </c>
      <c r="L122" s="13">
        <v>2.3599999999999999E-2</v>
      </c>
      <c r="M122" s="12">
        <v>2.9214000000000002</v>
      </c>
      <c r="N122">
        <f t="shared" si="3"/>
        <v>0.58448589690668606</v>
      </c>
    </row>
    <row r="123" spans="1:15" x14ac:dyDescent="0.25">
      <c r="A123">
        <v>9032022</v>
      </c>
      <c r="B123" t="s">
        <v>152</v>
      </c>
      <c r="C123" t="s">
        <v>117</v>
      </c>
      <c r="D123" t="s">
        <v>118</v>
      </c>
      <c r="E123" t="s">
        <v>153</v>
      </c>
      <c r="F123">
        <v>8</v>
      </c>
      <c r="G123" t="s">
        <v>162</v>
      </c>
      <c r="H123" s="12" t="s">
        <v>157</v>
      </c>
      <c r="I123">
        <v>3</v>
      </c>
      <c r="J123">
        <f t="shared" si="2"/>
        <v>0.03</v>
      </c>
      <c r="K123">
        <v>1</v>
      </c>
      <c r="L123" s="13">
        <v>2.46E-2</v>
      </c>
      <c r="M123" s="12">
        <v>2.85</v>
      </c>
      <c r="N123">
        <f t="shared" si="3"/>
        <v>0.56328823827332886</v>
      </c>
    </row>
    <row r="124" spans="1:15" x14ac:dyDescent="0.25">
      <c r="A124">
        <v>9032022</v>
      </c>
      <c r="B124" t="s">
        <v>152</v>
      </c>
      <c r="C124" t="s">
        <v>117</v>
      </c>
      <c r="D124" t="s">
        <v>118</v>
      </c>
      <c r="E124" t="s">
        <v>153</v>
      </c>
      <c r="F124">
        <v>9</v>
      </c>
      <c r="G124" t="s">
        <v>187</v>
      </c>
      <c r="H124" s="12" t="s">
        <v>172</v>
      </c>
      <c r="I124">
        <v>3</v>
      </c>
      <c r="J124">
        <f t="shared" si="2"/>
        <v>0.03</v>
      </c>
      <c r="K124">
        <v>1</v>
      </c>
      <c r="L124" s="13">
        <v>9.3399999999999993E-3</v>
      </c>
      <c r="M124" s="12">
        <v>3.03</v>
      </c>
      <c r="N124">
        <f t="shared" si="3"/>
        <v>0.26062992438702642</v>
      </c>
    </row>
    <row r="125" spans="1:15" x14ac:dyDescent="0.25">
      <c r="A125">
        <v>9032022</v>
      </c>
      <c r="B125" t="s">
        <v>152</v>
      </c>
      <c r="C125" t="s">
        <v>117</v>
      </c>
      <c r="D125" t="s">
        <v>118</v>
      </c>
      <c r="E125" t="s">
        <v>153</v>
      </c>
      <c r="F125">
        <v>7</v>
      </c>
      <c r="G125" t="s">
        <v>187</v>
      </c>
      <c r="H125" s="12" t="s">
        <v>172</v>
      </c>
      <c r="I125">
        <v>2</v>
      </c>
      <c r="J125">
        <f t="shared" si="2"/>
        <v>0.02</v>
      </c>
      <c r="K125">
        <v>2</v>
      </c>
      <c r="L125" s="13">
        <v>9.3399999999999993E-3</v>
      </c>
      <c r="M125" s="12">
        <v>3.03</v>
      </c>
      <c r="N125">
        <f t="shared" si="3"/>
        <v>0.1525800520656829</v>
      </c>
    </row>
    <row r="126" spans="1:15" x14ac:dyDescent="0.25">
      <c r="A126">
        <v>9032022</v>
      </c>
      <c r="B126" t="s">
        <v>152</v>
      </c>
      <c r="C126" t="s">
        <v>117</v>
      </c>
      <c r="D126" t="s">
        <v>118</v>
      </c>
      <c r="E126" t="s">
        <v>153</v>
      </c>
      <c r="F126">
        <v>3</v>
      </c>
      <c r="G126" t="s">
        <v>188</v>
      </c>
      <c r="I126">
        <v>5</v>
      </c>
      <c r="J126">
        <f t="shared" si="2"/>
        <v>0.05</v>
      </c>
      <c r="K126">
        <v>1</v>
      </c>
      <c r="N126">
        <f t="shared" si="3"/>
        <v>0</v>
      </c>
    </row>
    <row r="127" spans="1:15" x14ac:dyDescent="0.25">
      <c r="A127">
        <v>9032022</v>
      </c>
      <c r="B127" t="s">
        <v>152</v>
      </c>
      <c r="C127" t="s">
        <v>117</v>
      </c>
      <c r="D127" t="s">
        <v>118</v>
      </c>
      <c r="E127" t="s">
        <v>153</v>
      </c>
      <c r="F127">
        <v>8</v>
      </c>
      <c r="G127" t="s">
        <v>188</v>
      </c>
      <c r="I127">
        <v>6</v>
      </c>
      <c r="J127">
        <f t="shared" si="2"/>
        <v>0.06</v>
      </c>
      <c r="K127">
        <v>2</v>
      </c>
      <c r="N127">
        <f t="shared" si="3"/>
        <v>0</v>
      </c>
    </row>
    <row r="128" spans="1:15" x14ac:dyDescent="0.25">
      <c r="A128">
        <v>9032022</v>
      </c>
      <c r="B128" t="s">
        <v>152</v>
      </c>
      <c r="C128" t="s">
        <v>117</v>
      </c>
      <c r="D128" t="s">
        <v>118</v>
      </c>
      <c r="E128" t="s">
        <v>153</v>
      </c>
      <c r="F128">
        <v>9</v>
      </c>
      <c r="G128" t="s">
        <v>188</v>
      </c>
      <c r="I128">
        <v>6</v>
      </c>
      <c r="J128">
        <f t="shared" si="2"/>
        <v>0.06</v>
      </c>
      <c r="K128">
        <v>1</v>
      </c>
      <c r="N128">
        <f t="shared" si="3"/>
        <v>0</v>
      </c>
    </row>
    <row r="129" spans="1:14" x14ac:dyDescent="0.25">
      <c r="A129">
        <v>9032022</v>
      </c>
      <c r="B129" t="s">
        <v>152</v>
      </c>
      <c r="C129" t="s">
        <v>117</v>
      </c>
      <c r="D129" t="s">
        <v>118</v>
      </c>
      <c r="E129" t="s">
        <v>153</v>
      </c>
      <c r="F129">
        <v>1</v>
      </c>
      <c r="G129" t="s">
        <v>189</v>
      </c>
      <c r="I129">
        <v>5</v>
      </c>
      <c r="J129">
        <f t="shared" si="2"/>
        <v>0.05</v>
      </c>
      <c r="K129">
        <v>2</v>
      </c>
      <c r="N129">
        <f t="shared" si="3"/>
        <v>0</v>
      </c>
    </row>
    <row r="130" spans="1:14" x14ac:dyDescent="0.25">
      <c r="A130">
        <v>9032022</v>
      </c>
      <c r="B130" t="s">
        <v>152</v>
      </c>
      <c r="C130" t="s">
        <v>117</v>
      </c>
      <c r="D130" t="s">
        <v>118</v>
      </c>
      <c r="E130" t="s">
        <v>153</v>
      </c>
      <c r="F130">
        <v>3</v>
      </c>
      <c r="G130" t="s">
        <v>189</v>
      </c>
      <c r="I130">
        <v>10</v>
      </c>
      <c r="J130">
        <f t="shared" ref="J130:J133" si="4">I130/100</f>
        <v>0.1</v>
      </c>
      <c r="K130">
        <v>1</v>
      </c>
      <c r="N130">
        <f t="shared" ref="N130:N133" si="5">K130*(L130*(I130^M130))</f>
        <v>0</v>
      </c>
    </row>
    <row r="131" spans="1:14" x14ac:dyDescent="0.25">
      <c r="A131">
        <v>9032022</v>
      </c>
      <c r="B131" t="s">
        <v>152</v>
      </c>
      <c r="C131" t="s">
        <v>117</v>
      </c>
      <c r="D131" t="s">
        <v>118</v>
      </c>
      <c r="E131" t="s">
        <v>153</v>
      </c>
      <c r="F131">
        <v>4</v>
      </c>
      <c r="G131" t="s">
        <v>189</v>
      </c>
      <c r="I131">
        <v>6</v>
      </c>
      <c r="J131">
        <f t="shared" si="4"/>
        <v>0.06</v>
      </c>
      <c r="K131">
        <v>1</v>
      </c>
      <c r="N131">
        <f t="shared" si="5"/>
        <v>0</v>
      </c>
    </row>
    <row r="132" spans="1:14" x14ac:dyDescent="0.25">
      <c r="A132">
        <v>9032022</v>
      </c>
      <c r="B132" t="s">
        <v>152</v>
      </c>
      <c r="C132" t="s">
        <v>117</v>
      </c>
      <c r="D132" t="s">
        <v>118</v>
      </c>
      <c r="E132" t="s">
        <v>153</v>
      </c>
      <c r="F132">
        <v>5</v>
      </c>
      <c r="G132" t="s">
        <v>189</v>
      </c>
      <c r="I132">
        <v>6</v>
      </c>
      <c r="J132">
        <f t="shared" si="4"/>
        <v>0.06</v>
      </c>
      <c r="K132">
        <v>1</v>
      </c>
      <c r="N132">
        <f t="shared" si="5"/>
        <v>0</v>
      </c>
    </row>
    <row r="133" spans="1:14" x14ac:dyDescent="0.25">
      <c r="A133">
        <v>9032022</v>
      </c>
      <c r="B133" t="s">
        <v>152</v>
      </c>
      <c r="C133" t="s">
        <v>117</v>
      </c>
      <c r="D133" t="s">
        <v>118</v>
      </c>
      <c r="E133" t="s">
        <v>153</v>
      </c>
      <c r="F133">
        <v>6</v>
      </c>
      <c r="G133" t="s">
        <v>189</v>
      </c>
      <c r="I133">
        <v>6</v>
      </c>
      <c r="J133">
        <f t="shared" si="4"/>
        <v>0.06</v>
      </c>
      <c r="K133">
        <v>1</v>
      </c>
      <c r="N133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Algae_biomass</vt:lpstr>
      <vt:lpstr>Algae_CN</vt:lpstr>
      <vt:lpstr>Amphipods</vt:lpstr>
      <vt:lpstr>Sea Urchins</vt:lpstr>
      <vt:lpstr>Reef Fish</vt:lpstr>
      <vt:lpstr>UVC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Inagaki</dc:creator>
  <cp:lastModifiedBy>Kelly Inagaki</cp:lastModifiedBy>
  <dcterms:created xsi:type="dcterms:W3CDTF">2022-03-20T20:20:59Z</dcterms:created>
  <dcterms:modified xsi:type="dcterms:W3CDTF">2025-04-15T16:57:32Z</dcterms:modified>
</cp:coreProperties>
</file>