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els\Downloads\"/>
    </mc:Choice>
  </mc:AlternateContent>
  <xr:revisionPtr revIDLastSave="0" documentId="13_ncr:1_{768E1312-2477-409E-AE72-245BE8034853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Sheet1" sheetId="2" r:id="rId1"/>
    <sheet name="Sheet2" sheetId="3" r:id="rId2"/>
    <sheet name="Sheet12" sheetId="13" r:id="rId3"/>
    <sheet name="Crowdfunding Goal Analysis" sheetId="14" r:id="rId4"/>
    <sheet name="Crowdfunding" sheetId="1" r:id="rId5"/>
    <sheet name="Statistical Analysis" sheetId="15" r:id="rId6"/>
  </sheets>
  <definedNames>
    <definedName name="_xlnm._FilterDatabase" localSheetId="4" hidden="1">Crowdfunding!$R$1:$R$1001</definedName>
  </definedNames>
  <calcPr calcId="191029"/>
  <pivotCaches>
    <pivotCache cacheId="0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5" l="1"/>
  <c r="I15" i="15"/>
  <c r="I7" i="15"/>
  <c r="I6" i="15"/>
  <c r="D10" i="14"/>
  <c r="D9" i="14"/>
  <c r="D5" i="14"/>
  <c r="C13" i="14"/>
  <c r="C9" i="14"/>
  <c r="D12" i="14"/>
  <c r="D8" i="14"/>
  <c r="D4" i="14"/>
  <c r="C12" i="14"/>
  <c r="I14" i="15"/>
  <c r="I13" i="15"/>
  <c r="I12" i="15"/>
  <c r="I3" i="15"/>
  <c r="I5" i="15"/>
  <c r="I4" i="15"/>
  <c r="D11" i="14"/>
  <c r="D7" i="14"/>
  <c r="D6" i="14"/>
  <c r="D3" i="14"/>
  <c r="D2" i="14"/>
  <c r="C11" i="14"/>
  <c r="C10" i="14"/>
  <c r="C8" i="14"/>
  <c r="C7" i="14"/>
  <c r="C6" i="14"/>
  <c r="C5" i="14"/>
  <c r="C4" i="14"/>
  <c r="C3" i="14"/>
  <c r="C2" i="14"/>
  <c r="B13" i="14"/>
  <c r="B12" i="14"/>
  <c r="B11" i="14"/>
  <c r="B10" i="14"/>
  <c r="B9" i="14"/>
  <c r="B8" i="14"/>
  <c r="B7" i="14"/>
  <c r="B6" i="14"/>
  <c r="B5" i="14"/>
  <c r="B4" i="14"/>
  <c r="B3" i="14"/>
  <c r="B2" i="1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3" i="1"/>
  <c r="E3" i="14" l="1"/>
  <c r="G3" i="14" s="1"/>
  <c r="E2" i="14"/>
  <c r="G2" i="14" s="1"/>
  <c r="E6" i="14"/>
  <c r="G6" i="14" s="1"/>
  <c r="E5" i="14"/>
  <c r="H5" i="14" s="1"/>
  <c r="E9" i="14"/>
  <c r="F9" i="14" s="1"/>
  <c r="E10" i="14"/>
  <c r="H10" i="14" s="1"/>
  <c r="E4" i="14"/>
  <c r="H4" i="14" s="1"/>
  <c r="E8" i="14"/>
  <c r="H8" i="14" s="1"/>
  <c r="E12" i="14"/>
  <c r="F12" i="14" s="1"/>
  <c r="D13" i="14"/>
  <c r="G4" i="14"/>
  <c r="G5" i="14"/>
  <c r="H9" i="14"/>
  <c r="G9" i="14"/>
  <c r="E11" i="14"/>
  <c r="H11" i="14" s="1"/>
  <c r="F8" i="14"/>
  <c r="E7" i="14"/>
  <c r="F7" i="14" s="1"/>
  <c r="F3" i="14" l="1"/>
  <c r="H3" i="14"/>
  <c r="G8" i="14"/>
  <c r="F5" i="14"/>
  <c r="F6" i="14"/>
  <c r="F4" i="14"/>
  <c r="F2" i="14"/>
  <c r="H2" i="14"/>
  <c r="H6" i="14"/>
  <c r="G7" i="14"/>
  <c r="F10" i="14"/>
  <c r="G12" i="14"/>
  <c r="H12" i="14"/>
  <c r="E13" i="14"/>
  <c r="H13" i="14" s="1"/>
  <c r="G10" i="14"/>
  <c r="G11" i="14"/>
  <c r="F11" i="14"/>
  <c r="H7" i="14"/>
  <c r="G13" i="14" l="1"/>
  <c r="F13" i="14"/>
</calcChain>
</file>

<file path=xl/sharedStrings.xml><?xml version="1.0" encoding="utf-8"?>
<sst xmlns="http://schemas.openxmlformats.org/spreadsheetml/2006/main" count="8155" uniqueCount="2113">
  <si>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</si>
  <si>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</si>
  <si>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</si>
  <si>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</si>
  <si>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</si>
  <si>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</si>
  <si>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</si>
  <si>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</si>
  <si>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</si>
  <si>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</si>
  <si>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</si>
  <si>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</si>
  <si>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</si>
  <si>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</si>
  <si>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</si>
  <si>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</si>
  <si>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</si>
  <si>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</si>
  <si>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</si>
  <si>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</si>
  <si>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</si>
  <si>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</si>
  <si>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</si>
  <si>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</si>
  <si>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</si>
  <si>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</si>
  <si>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</si>
  <si>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</si>
  <si>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</si>
  <si>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</si>
  <si>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</si>
  <si>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</si>
  <si>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</si>
  <si>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</si>
  <si>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</si>
  <si>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</si>
  <si>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</si>
  <si>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</si>
  <si>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</si>
  <si>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</si>
  <si>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</si>
  <si>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</si>
  <si>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</si>
  <si>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</si>
  <si>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</si>
  <si>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</si>
  <si>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</si>
  <si>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</si>
  <si>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</si>
  <si>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</si>
  <si>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</si>
  <si>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</si>
  <si>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</si>
  <si>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</si>
  <si>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</si>
  <si>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</si>
  <si>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</si>
  <si>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</si>
  <si>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</si>
  <si>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</si>
  <si>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</si>
  <si>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</si>
  <si>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</si>
  <si>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</si>
  <si>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</si>
  <si>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</si>
  <si>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</si>
  <si>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</si>
  <si>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</si>
  <si>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</si>
  <si>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</si>
  <si>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</si>
  <si>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</si>
  <si>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</si>
  <si>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</si>
  <si>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</si>
  <si>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</si>
  <si>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</si>
  <si>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</si>
  <si>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</si>
  <si>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</si>
  <si>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</si>
  <si>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</si>
  <si>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</si>
  <si>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</si>
  <si>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</si>
  <si>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</si>
  <si>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</si>
  <si>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</si>
  <si>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</si>
  <si>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</si>
  <si>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</si>
  <si>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</si>
  <si>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</si>
  <si>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</si>
  <si>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</si>
  <si>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</si>
  <si>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</si>
  <si>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</si>
  <si>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</si>
  <si>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</si>
  <si>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</si>
  <si>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</si>
  <si>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</si>
  <si>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</si>
  <si>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</si>
  <si>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</si>
  <si>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</si>
  <si>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</si>
  <si>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</si>
  <si>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</si>
  <si>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</si>
  <si>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</si>
  <si>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</si>
  <si>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</si>
  <si>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</si>
  <si>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</si>
  <si>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</si>
  <si>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</si>
  <si>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</si>
  <si>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</si>
  <si>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</si>
  <si>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</si>
  <si>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</si>
  <si>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</si>
  <si>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</si>
  <si>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</si>
  <si>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</si>
  <si>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</si>
  <si>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</si>
  <si>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</si>
  <si>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</si>
  <si>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</si>
  <si>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</si>
  <si>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</si>
  <si>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</si>
  <si>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</si>
  <si>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</si>
  <si>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</si>
  <si>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</si>
  <si>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</si>
  <si>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</si>
  <si>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</si>
  <si>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</si>
  <si>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</si>
  <si>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</si>
  <si>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</si>
  <si>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</si>
  <si>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</si>
  <si>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</si>
  <si>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</si>
  <si>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</si>
  <si>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</si>
  <si>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</si>
  <si>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</si>
  <si>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</si>
  <si>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</si>
  <si>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</si>
  <si>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</si>
  <si>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</si>
  <si>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</si>
  <si>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</si>
  <si>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</si>
  <si>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</si>
  <si>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</si>
  <si>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</si>
  <si>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</si>
  <si>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</si>
  <si>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</si>
  <si>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</si>
  <si>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</si>
  <si>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</si>
  <si>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</si>
  <si>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</si>
  <si>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</si>
  <si>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</si>
  <si>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</si>
  <si>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</si>
  <si>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</si>
  <si>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</si>
  <si>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</si>
  <si>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</si>
  <si>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</si>
  <si>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</si>
  <si>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</si>
  <si>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</si>
  <si>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</si>
  <si>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</si>
  <si>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</si>
  <si>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</si>
  <si>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</si>
  <si>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</si>
  <si>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</si>
  <si>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</si>
  <si>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</si>
  <si>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</si>
  <si>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</si>
  <si>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</si>
  <si>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</si>
  <si>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</si>
  <si>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</si>
  <si>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</si>
  <si>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</si>
  <si>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</si>
  <si>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</si>
  <si>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</si>
  <si>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</si>
  <si>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</si>
  <si>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</si>
  <si>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</si>
  <si>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</si>
  <si>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</si>
  <si>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</si>
  <si>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</si>
  <si>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</si>
  <si>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</si>
  <si>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</si>
  <si>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</si>
  <si>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</si>
  <si>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</si>
  <si>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</si>
  <si>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</si>
  <si>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</si>
  <si>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</si>
  <si>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</si>
  <si>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</si>
  <si>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</si>
  <si>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</si>
  <si>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</si>
  <si>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</si>
  <si>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</si>
  <si>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</si>
  <si>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</si>
  <si>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</si>
  <si>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</si>
  <si>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</si>
  <si>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</si>
  <si>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</si>
  <si>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</si>
  <si>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</si>
  <si>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</si>
  <si>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</si>
  <si>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</si>
  <si>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</si>
  <si>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</si>
  <si>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</si>
  <si>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</si>
  <si>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</si>
  <si>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</si>
  <si>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</si>
  <si>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</si>
  <si>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</si>
  <si>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</si>
  <si>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</si>
  <si>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</si>
  <si>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</si>
  <si>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</si>
  <si>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</si>
  <si>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</si>
  <si>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</si>
  <si>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</si>
  <si>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</si>
  <si>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</si>
  <si>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</si>
  <si>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</si>
  <si>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</si>
  <si>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</si>
  <si>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</si>
  <si>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</si>
  <si>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</si>
  <si>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</si>
  <si>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</si>
  <si>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</si>
  <si>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</si>
  <si>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</si>
  <si>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</si>
  <si>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</si>
  <si>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</si>
  <si>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</si>
  <si>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</si>
  <si>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</si>
  <si>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</si>
  <si>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</si>
  <si>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</si>
  <si>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</si>
  <si>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</si>
  <si>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</si>
  <si>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</si>
  <si>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</si>
  <si>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</si>
  <si>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</si>
  <si>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</si>
  <si>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</si>
  <si>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</si>
  <si>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</si>
  <si>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</si>
  <si>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</si>
  <si>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</si>
  <si>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</si>
  <si>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</si>
  <si>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</si>
  <si>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</si>
  <si>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</si>
  <si>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</si>
  <si>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</si>
  <si>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</si>
  <si>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</si>
  <si>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</si>
  <si>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</si>
  <si>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</si>
  <si>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</si>
  <si>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</si>
  <si>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</si>
  <si>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</si>
  <si>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</si>
  <si>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</si>
  <si>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</si>
  <si>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</si>
  <si>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</si>
  <si>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</si>
  <si>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</si>
  <si>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</si>
  <si>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</si>
  <si>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</si>
  <si>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</si>
  <si>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</si>
  <si>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</si>
  <si>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</si>
  <si>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</si>
  <si>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</si>
  <si>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</si>
  <si>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</si>
  <si>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</si>
  <si>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</si>
  <si>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</si>
  <si>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</si>
  <si>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</si>
  <si>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</si>
  <si>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</si>
  <si>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</si>
  <si>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</si>
  <si>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</si>
  <si>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</si>
  <si>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</si>
  <si>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</si>
  <si>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</si>
  <si>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</si>
  <si>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</si>
  <si>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</si>
  <si>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</si>
  <si>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</si>
  <si>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</si>
  <si>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</si>
  <si>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</si>
  <si>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</si>
  <si>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</si>
  <si>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</si>
  <si>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</si>
  <si>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</si>
  <si>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</si>
  <si>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</si>
  <si>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</si>
  <si>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</si>
  <si>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</si>
  <si>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</si>
  <si>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</si>
  <si>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</si>
  <si>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</si>
  <si>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</si>
  <si>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</si>
  <si>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</si>
  <si>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</si>
  <si>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</si>
  <si>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</si>
  <si>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</si>
  <si>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</si>
  <si>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</si>
  <si>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</si>
  <si>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</si>
  <si>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</si>
  <si>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</si>
  <si>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</si>
  <si>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</si>
  <si>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</si>
  <si>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</si>
  <si>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</si>
  <si>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</si>
  <si>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</si>
  <si>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</si>
  <si>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</si>
  <si>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</si>
  <si>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</si>
  <si>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</si>
  <si>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</si>
  <si>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</si>
  <si>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</si>
  <si>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</si>
  <si>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</si>
  <si>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</si>
  <si>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</si>
  <si>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</si>
  <si>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</si>
  <si>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</si>
  <si>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</si>
  <si>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</si>
  <si>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</si>
  <si>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</si>
  <si>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</si>
  <si>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</si>
  <si>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</si>
  <si>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</si>
  <si>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</si>
  <si>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</si>
  <si>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</si>
  <si>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</si>
  <si>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</si>
  <si>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</si>
  <si>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</si>
  <si>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</si>
  <si>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</si>
  <si>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</si>
  <si>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</si>
  <si>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</si>
  <si>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</si>
  <si>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</si>
  <si>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</si>
  <si>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</si>
  <si>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</si>
  <si>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</si>
  <si>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</si>
  <si>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</si>
  <si>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</si>
  <si>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</si>
  <si>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</si>
  <si>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</si>
  <si>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</si>
  <si>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</si>
  <si>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</si>
  <si>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</si>
  <si>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</si>
  <si>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</si>
  <si>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</si>
  <si>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</si>
  <si>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</si>
  <si>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</si>
  <si>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</si>
  <si>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</si>
  <si>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</si>
  <si>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</si>
  <si>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</si>
  <si>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</si>
  <si>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</si>
  <si>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</si>
  <si>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</si>
  <si>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</si>
  <si>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</si>
  <si>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</si>
  <si>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</si>
  <si>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</si>
  <si>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</si>
  <si>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</si>
  <si>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</si>
  <si>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</si>
  <si>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</si>
  <si>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</si>
  <si>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</si>
  <si>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</si>
  <si>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</si>
  <si>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</si>
  <si>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</si>
  <si>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</si>
  <si>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</si>
  <si>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</si>
  <si>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</si>
  <si>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</si>
  <si>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</si>
  <si>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</si>
  <si>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</si>
  <si>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</si>
  <si>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</si>
  <si>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</si>
  <si>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</si>
  <si>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</si>
  <si>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</si>
  <si>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</si>
  <si>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</si>
  <si>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</si>
  <si>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</si>
  <si>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</si>
  <si>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</si>
  <si>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</si>
  <si>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</si>
  <si>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</si>
  <si>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</si>
  <si>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</si>
  <si>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</si>
  <si>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</si>
  <si>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</si>
  <si>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</si>
  <si>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</si>
  <si>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</si>
  <si>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</si>
  <si>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</si>
  <si>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</si>
  <si>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</si>
  <si>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</si>
  <si>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</si>
  <si>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</si>
  <si>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</si>
  <si>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</si>
  <si>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</si>
  <si>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</si>
  <si>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</si>
  <si>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</si>
  <si>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</si>
  <si>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</si>
  <si>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</si>
  <si>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</si>
  <si>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</si>
  <si>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</si>
  <si>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</si>
  <si>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</si>
  <si>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</si>
  <si>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</si>
  <si>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</si>
  <si>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</si>
  <si>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</si>
  <si>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</si>
  <si>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</si>
  <si>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</si>
  <si>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</si>
  <si>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</si>
  <si>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</si>
  <si>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</si>
  <si>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</si>
  <si>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</si>
  <si>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</si>
  <si>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</si>
  <si>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</si>
  <si>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</si>
  <si>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</si>
  <si>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</si>
  <si>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</si>
  <si>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</si>
  <si>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</si>
  <si>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</si>
  <si>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</si>
  <si>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</si>
  <si>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</si>
  <si>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</si>
  <si>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</si>
  <si>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</si>
  <si>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</si>
  <si>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</si>
  <si>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</si>
  <si>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</si>
  <si>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</si>
  <si>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</si>
  <si>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</si>
  <si>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</si>
  <si>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</si>
  <si>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</si>
  <si>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</si>
  <si>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</si>
  <si>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</si>
  <si>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</si>
  <si>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</si>
  <si>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</si>
  <si>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</si>
  <si>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</si>
  <si>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</si>
  <si>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</si>
  <si>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</si>
  <si>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</si>
  <si>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</si>
  <si>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</si>
  <si>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</si>
  <si>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</si>
  <si>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</si>
  <si>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</si>
  <si>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</si>
  <si>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</si>
  <si>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</si>
  <si>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</si>
  <si>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</si>
  <si>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</si>
  <si>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</si>
  <si>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</si>
  <si>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</si>
  <si>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</si>
  <si>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</si>
  <si>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</si>
  <si>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</si>
  <si>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</si>
  <si>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</si>
  <si>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</si>
  <si>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</si>
  <si>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</si>
  <si>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</si>
  <si>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</si>
  <si>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</si>
  <si>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</si>
  <si>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</si>
  <si>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</si>
  <si>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</si>
  <si>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</si>
  <si>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</si>
  <si>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</si>
  <si>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</si>
  <si>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</si>
  <si>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</si>
  <si>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</si>
  <si>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</si>
  <si>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</si>
  <si>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</si>
  <si>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</si>
  <si>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</si>
  <si>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</si>
  <si>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</si>
  <si>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</si>
  <si>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</si>
  <si>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</si>
  <si>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</si>
  <si>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</si>
  <si>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</si>
  <si>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</si>
  <si>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</si>
  <si>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</si>
  <si>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</si>
  <si>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</si>
  <si>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</si>
  <si>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</si>
  <si>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</si>
  <si>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</si>
  <si>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</si>
  <si>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</si>
  <si>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</si>
  <si>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</si>
  <si>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</si>
  <si>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</si>
  <si>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</si>
  <si>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</si>
  <si>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</si>
  <si>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</si>
  <si>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</si>
  <si>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</si>
  <si>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</si>
  <si>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</si>
  <si>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</si>
  <si>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</si>
  <si>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</si>
  <si>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</si>
  <si>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</si>
  <si>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</si>
  <si>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</si>
  <si>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</si>
  <si>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</si>
  <si>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</si>
  <si>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</si>
  <si>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</si>
  <si>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</si>
  <si>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</si>
  <si>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</si>
  <si>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</si>
  <si>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</si>
  <si>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</si>
  <si>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</si>
  <si>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</si>
  <si>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</si>
  <si>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</si>
  <si>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</si>
  <si>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</si>
  <si>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</si>
  <si>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</si>
  <si>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</si>
  <si>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</si>
  <si>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</si>
  <si>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</si>
  <si>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</si>
  <si>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</si>
  <si>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</si>
  <si>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</si>
  <si>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</si>
  <si>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</si>
  <si>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</si>
  <si>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</si>
  <si>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</si>
  <si>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</si>
  <si>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</si>
  <si>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</si>
  <si>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</si>
  <si>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</si>
  <si>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</si>
  <si>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</si>
  <si>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</si>
  <si>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</si>
  <si>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</si>
  <si>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</si>
  <si>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</si>
  <si>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</si>
  <si>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</si>
  <si>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</si>
  <si>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</si>
  <si>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</si>
  <si>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</si>
  <si>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</si>
  <si>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</si>
  <si>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</si>
  <si>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</si>
  <si>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</si>
  <si>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</si>
  <si>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</si>
  <si>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</si>
  <si>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</si>
  <si>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</si>
  <si>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</si>
  <si>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</si>
  <si>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</si>
  <si>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</si>
  <si>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</si>
  <si>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</si>
  <si>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</si>
  <si>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</si>
  <si>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</si>
  <si>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</si>
  <si>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</si>
  <si>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</si>
  <si>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</si>
  <si>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</si>
  <si>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</si>
  <si>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</si>
  <si>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</si>
  <si>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</si>
  <si>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</si>
  <si>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</si>
  <si>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</si>
  <si>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</si>
  <si>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</si>
  <si>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</si>
  <si>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</si>
  <si>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</si>
  <si>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</si>
  <si>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</si>
  <si>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</si>
  <si>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</si>
  <si>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</si>
  <si>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</si>
  <si>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</si>
  <si>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</si>
  <si>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</si>
  <si>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</si>
  <si>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</si>
  <si>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</si>
  <si>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</si>
  <si>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</si>
  <si>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</si>
  <si>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</si>
  <si>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</si>
  <si>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</si>
  <si>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</si>
  <si>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</si>
  <si>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</si>
  <si>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</si>
  <si>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</si>
  <si>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</si>
  <si>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</si>
  <si>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</si>
  <si>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</si>
  <si>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</si>
  <si>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</si>
  <si>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</si>
  <si>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</si>
  <si>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</si>
  <si>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</si>
  <si>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</si>
  <si>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</si>
  <si>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</si>
  <si>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</si>
  <si>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</si>
  <si>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</si>
  <si>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</si>
  <si>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</si>
  <si>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</si>
  <si>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</si>
  <si>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</si>
  <si>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</si>
  <si>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</si>
  <si>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</si>
  <si>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</si>
  <si>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</si>
  <si>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</si>
  <si>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</si>
  <si>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</si>
  <si>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</si>
  <si>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</si>
  <si>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</si>
  <si>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</si>
  <si>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</si>
  <si>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</si>
  <si>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</si>
  <si>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</si>
  <si>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</si>
  <si>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</si>
  <si>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</si>
  <si>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</si>
  <si>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</si>
  <si>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</si>
  <si>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</si>
  <si>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</si>
  <si>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</si>
  <si>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</si>
  <si>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</si>
  <si>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</si>
  <si>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</si>
  <si>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</si>
  <si>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</si>
  <si>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</si>
  <si>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</si>
  <si>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</si>
  <si>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</si>
  <si>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</si>
  <si>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</si>
  <si>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</si>
  <si>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</si>
  <si>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</si>
  <si>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</si>
  <si>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</si>
  <si>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</si>
  <si>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</si>
  <si>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</si>
  <si>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</si>
  <si>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</si>
  <si>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</si>
  <si>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</si>
  <si>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</si>
  <si>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</si>
  <si>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</si>
  <si>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</si>
  <si>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</si>
  <si>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</si>
  <si>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</si>
  <si>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</si>
  <si>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</si>
  <si>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</si>
  <si>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</si>
  <si>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</si>
  <si>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</si>
  <si>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</si>
  <si>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</si>
  <si>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</si>
  <si>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</si>
  <si>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</si>
  <si>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</si>
  <si>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</si>
  <si>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</si>
  <si>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</si>
  <si>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</si>
  <si>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</si>
  <si>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</si>
  <si>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</si>
  <si>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</si>
  <si>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</si>
  <si>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</si>
  <si>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</si>
  <si>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</si>
  <si>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</si>
  <si>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</si>
  <si>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</si>
  <si>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</si>
  <si>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</si>
  <si>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</si>
  <si>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</si>
  <si>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</si>
  <si>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</si>
  <si>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</si>
  <si>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</si>
  <si>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</si>
  <si>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</si>
  <si>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</si>
  <si>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</si>
  <si>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</si>
  <si>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</si>
  <si>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</si>
  <si>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</si>
  <si>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</si>
  <si>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</si>
  <si>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</si>
  <si>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</si>
  <si>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</si>
  <si>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</si>
  <si>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</si>
  <si>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</si>
  <si>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</si>
  <si>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</si>
  <si>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</si>
  <si>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</si>
  <si>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</si>
  <si>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</si>
  <si>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</si>
  <si>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</si>
  <si>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</si>
  <si>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</si>
  <si>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</si>
  <si>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</si>
  <si>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</si>
  <si>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</si>
  <si>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</si>
  <si>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</si>
  <si>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</si>
  <si>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</si>
  <si>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</si>
  <si>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</si>
  <si>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</si>
  <si>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</si>
  <si>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</si>
  <si>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</si>
  <si>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</si>
  <si>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</si>
  <si>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</si>
  <si>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</si>
  <si>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</si>
  <si>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</si>
  <si>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</si>
  <si>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</si>
  <si>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</si>
  <si>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</si>
  <si>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</si>
  <si>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</si>
  <si>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</si>
  <si>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</si>
  <si>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</si>
  <si>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</si>
  <si>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</si>
  <si>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</si>
  <si>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</si>
  <si>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</si>
  <si>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</si>
  <si>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</si>
  <si>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</si>
  <si>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</si>
  <si>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</si>
  <si>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</si>
  <si>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</si>
  <si>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</si>
  <si>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</si>
  <si>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</si>
  <si>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</si>
  <si>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</si>
  <si>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</si>
  <si>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</si>
  <si>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</si>
  <si>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</si>
  <si>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</si>
  <si>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</si>
  <si>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</si>
  <si>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</si>
  <si>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</si>
  <si>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</si>
  <si>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</si>
  <si>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</si>
  <si>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</si>
  <si>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</si>
  <si>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</si>
  <si>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</si>
  <si>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</si>
  <si>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</si>
  <si>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</si>
  <si>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</si>
  <si>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</si>
  <si>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</si>
  <si>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</si>
  <si>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</si>
  <si>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</si>
  <si>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</si>
  <si>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</si>
  <si>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</si>
  <si>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</si>
  <si>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</si>
  <si>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</si>
  <si>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</si>
  <si>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</si>
  <si>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</si>
  <si>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</si>
  <si>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</si>
  <si>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</si>
  <si>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</si>
  <si>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</si>
  <si>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</si>
  <si>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</si>
  <si>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</si>
  <si>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</si>
  <si>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</si>
  <si>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</si>
  <si>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</si>
  <si>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</si>
  <si>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</si>
  <si>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</si>
  <si>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</si>
  <si>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</si>
  <si>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</si>
  <si>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</si>
  <si>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</si>
  <si>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</si>
  <si>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</si>
  <si>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</si>
  <si>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</si>
  <si>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</si>
  <si>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</si>
  <si>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</si>
  <si>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</si>
  <si>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</si>
  <si>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</si>
  <si>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</si>
  <si>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</si>
  <si>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</si>
  <si>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</si>
  <si>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</si>
  <si>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</si>
  <si>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</si>
  <si>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</si>
  <si>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</si>
  <si>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</si>
  <si>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</si>
  <si>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</si>
  <si>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</si>
  <si>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</si>
  <si>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</si>
  <si>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</si>
  <si>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</si>
  <si>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</si>
  <si>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</si>
  <si>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</si>
  <si>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</si>
  <si>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</si>
  <si>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</si>
  <si>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</si>
  <si>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</si>
  <si>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</si>
  <si>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</si>
  <si>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</si>
  <si>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</si>
  <si>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</si>
  <si>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</si>
  <si>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</si>
  <si>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</si>
  <si>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</si>
  <si>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</si>
  <si>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</si>
  <si>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</si>
  <si>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</si>
  <si>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</si>
  <si>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</si>
  <si>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</si>
  <si>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</si>
  <si>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</si>
  <si>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</si>
  <si>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</si>
  <si>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</si>
  <si>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</si>
  <si>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</si>
  <si>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</si>
  <si>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</si>
  <si>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</si>
  <si>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</si>
  <si>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</si>
  <si>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</si>
  <si>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</si>
  <si>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</si>
  <si>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</si>
  <si>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</si>
  <si>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</si>
  <si>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</si>
  <si>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</si>
  <si>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</si>
  <si>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</si>
  <si>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</si>
  <si>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</si>
  <si>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</si>
  <si>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</si>
  <si>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</si>
  <si>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</si>
  <si>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</si>
  <si>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</si>
  <si>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</si>
  <si>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</si>
  <si>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</si>
  <si>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</si>
  <si>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</si>
  <si>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</si>
  <si>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</si>
  <si>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</si>
  <si>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</si>
  <si>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</si>
  <si>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</si>
  <si>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</si>
  <si>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</si>
  <si>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</si>
  <si>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</si>
  <si>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</si>
  <si>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</si>
  <si>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</si>
  <si>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</si>
  <si>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</si>
  <si>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</si>
  <si>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</si>
  <si>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</si>
  <si>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</si>
  <si>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</si>
  <si>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</si>
  <si>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</si>
  <si>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</si>
  <si>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</si>
  <si>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</si>
  <si>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</si>
  <si>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</si>
  <si>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</si>
  <si>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</si>
  <si>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</si>
  <si>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</si>
  <si>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</si>
  <si>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</si>
  <si>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</si>
  <si>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</si>
  <si>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</si>
  <si>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</si>
  <si>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</si>
  <si>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</si>
  <si>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</si>
  <si>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</si>
  <si>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</si>
  <si>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</si>
  <si>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</si>
  <si>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</si>
  <si>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</si>
  <si>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</si>
  <si>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</si>
  <si>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</si>
  <si>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</si>
  <si>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</si>
  <si>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</si>
  <si>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</si>
  <si>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</si>
  <si>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</si>
  <si>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</si>
  <si>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</si>
  <si>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</si>
  <si>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</si>
  <si>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</si>
  <si>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</si>
  <si>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</si>
  <si>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</si>
  <si>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</si>
  <si>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</si>
  <si>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</si>
  <si>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</si>
  <si>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</si>
  <si>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</si>
  <si>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</si>
  <si>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</si>
  <si>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</si>
  <si>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</si>
  <si>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</si>
  <si>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</si>
  <si>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</si>
  <si>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</si>
  <si>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</si>
  <si>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</si>
  <si>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</si>
  <si>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</si>
  <si>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</si>
  <si>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</si>
  <si>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</si>
  <si>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</si>
  <si>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</si>
  <si>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</si>
  <si>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</si>
  <si>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</si>
  <si>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</si>
  <si>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</si>
  <si>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</si>
  <si>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</si>
  <si>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</si>
  <si>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</si>
  <si>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</si>
  <si>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</si>
  <si>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</si>
  <si>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</si>
  <si>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</si>
  <si>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</si>
  <si>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</si>
  <si>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</si>
  <si>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</si>
  <si>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</si>
  <si>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</si>
  <si>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</si>
  <si>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</si>
  <si>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</si>
  <si>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</si>
  <si>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</si>
  <si>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</si>
  <si>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</si>
  <si>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</si>
  <si>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</si>
  <si>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</si>
  <si>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</si>
  <si>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</si>
  <si>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</si>
  <si>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</si>
  <si>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</si>
  <si>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</si>
  <si>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</si>
  <si>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</si>
  <si>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</si>
  <si>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</si>
  <si>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</si>
  <si>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</si>
  <si>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</si>
  <si>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</si>
  <si>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</si>
  <si>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</si>
  <si>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</si>
  <si>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</si>
  <si>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</si>
  <si>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</si>
  <si>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</si>
  <si>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</si>
  <si>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</si>
  <si>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</si>
  <si>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</si>
  <si>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</si>
  <si>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</si>
  <si>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</si>
  <si>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</si>
  <si>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</si>
  <si>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</si>
  <si>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</si>
  <si>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</si>
  <si>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</si>
  <si>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</si>
  <si>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</si>
  <si>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</si>
  <si>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</si>
  <si>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</si>
  <si>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</si>
  <si>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</si>
  <si>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</si>
  <si>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</si>
  <si>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</si>
  <si>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</si>
  <si>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</si>
  <si>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</si>
  <si>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</si>
  <si>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</si>
  <si>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</si>
  <si>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</si>
  <si>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</si>
  <si>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</si>
  <si>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</si>
  <si>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</si>
  <si>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</si>
  <si>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</si>
  <si>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</si>
  <si>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</si>
  <si>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</si>
  <si>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</si>
  <si>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</si>
  <si>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</si>
  <si>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</si>
  <si>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</si>
  <si>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</si>
  <si>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</si>
  <si>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</si>
  <si>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</si>
  <si>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</si>
  <si>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</si>
  <si>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</si>
  <si>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</si>
  <si>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</si>
  <si>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</si>
  <si>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</si>
  <si>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</si>
  <si>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</si>
  <si>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</si>
  <si>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</si>
  <si>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</si>
  <si>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</si>
  <si>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</si>
  <si>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</si>
  <si>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</si>
  <si>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</si>
  <si>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</si>
  <si>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</si>
  <si>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</si>
  <si>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</si>
  <si>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</si>
  <si>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</si>
  <si>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</si>
  <si>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</si>
  <si>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</si>
  <si>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</si>
  <si>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</si>
  <si>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</si>
  <si>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</si>
  <si>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</si>
  <si>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</si>
  <si>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</si>
  <si>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</si>
  <si>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</si>
  <si>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</si>
  <si>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</si>
  <si>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</si>
  <si>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</si>
  <si>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</si>
  <si>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</si>
  <si>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</si>
  <si>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</si>
  <si>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</si>
  <si>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</si>
  <si>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</si>
  <si>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</si>
  <si>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</si>
  <si>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</si>
  <si>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</si>
  <si>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</si>
  <si>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</si>
  <si>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</si>
  <si>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</si>
  <si>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</si>
  <si>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</si>
  <si>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</si>
  <si>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</si>
  <si>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</si>
  <si>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</si>
  <si>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</si>
  <si>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</si>
  <si>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</si>
  <si>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</si>
  <si>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</si>
  <si>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</si>
  <si>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</si>
  <si>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</si>
  <si>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</si>
  <si>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</si>
  <si>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</si>
  <si>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</si>
  <si>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</si>
  <si>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</si>
  <si>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</si>
  <si>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</si>
  <si>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</si>
  <si>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</si>
  <si>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</si>
  <si>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</si>
  <si>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</si>
  <si>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</si>
  <si>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</si>
  <si>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</si>
  <si>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</si>
  <si>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</si>
  <si>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</si>
  <si>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</si>
  <si>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</si>
  <si>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</si>
  <si>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</si>
  <si>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</si>
  <si>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</si>
  <si>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</si>
  <si>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</si>
  <si>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</si>
  <si>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</si>
  <si>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</si>
  <si>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</si>
  <si>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</si>
  <si>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</si>
  <si>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</si>
  <si>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</si>
  <si>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</si>
  <si>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</si>
  <si>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</si>
  <si>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</si>
  <si>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</si>
  <si>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</si>
  <si>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</si>
  <si>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</si>
  <si>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</si>
  <si>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</si>
  <si>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</si>
  <si>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</si>
  <si>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</si>
  <si>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</si>
  <si>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</si>
  <si>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</si>
  <si>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</si>
  <si>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</si>
  <si>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</si>
  <si>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</si>
  <si>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</si>
  <si>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</si>
  <si>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</si>
  <si>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</si>
  <si>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</si>
  <si>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</si>
  <si>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</si>
  <si>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</si>
  <si>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</si>
  <si>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</si>
  <si>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</si>
  <si>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</si>
  <si>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</si>
  <si>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</si>
  <si>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</si>
  <si>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</si>
  <si>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</si>
  <si>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</si>
  <si>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</si>
  <si>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</si>
  <si>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</si>
  <si>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</si>
  <si>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</si>
  <si>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</si>
  <si>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</si>
  <si>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</si>
  <si>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</si>
  <si>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</si>
  <si>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</si>
  <si>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</si>
  <si>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</si>
  <si>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</si>
  <si>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</si>
  <si>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</si>
  <si>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</si>
  <si>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</si>
  <si>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</si>
  <si>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</si>
  <si>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</si>
  <si>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</si>
  <si>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</si>
  <si>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</si>
  <si>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</si>
  <si>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</si>
  <si>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</si>
  <si>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</si>
  <si>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</si>
  <si>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</si>
  <si>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</si>
  <si>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</si>
  <si>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</si>
  <si>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</si>
  <si>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</si>
  <si>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</si>
  <si>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</si>
  <si>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</si>
  <si>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</si>
  <si>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</si>
  <si>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</si>
  <si>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</si>
  <si>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</si>
  <si>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</si>
  <si>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</si>
  <si>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</si>
  <si>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</si>
  <si>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</si>
  <si>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</si>
  <si>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</si>
  <si>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</si>
  <si>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</si>
  <si>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</si>
  <si>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</si>
  <si>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</si>
  <si>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</si>
  <si>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</si>
  <si>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</si>
  <si>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</si>
  <si>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</si>
  <si>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</si>
  <si>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</si>
  <si>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</si>
  <si>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</si>
  <si>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</si>
  <si>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</si>
  <si>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</si>
  <si>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</si>
  <si>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</si>
  <si>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</si>
  <si>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</si>
  <si>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</si>
  <si>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</si>
  <si>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</si>
  <si>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</si>
  <si>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</si>
  <si>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</si>
  <si>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</si>
  <si>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</si>
  <si>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</si>
  <si>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</si>
  <si>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</si>
  <si>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</si>
  <si>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</si>
  <si>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</si>
  <si>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</si>
  <si>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</si>
  <si>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</si>
  <si>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</si>
  <si>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</si>
  <si>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</si>
  <si>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</si>
  <si>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</si>
  <si>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</si>
  <si>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</si>
  <si>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</si>
  <si>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</si>
  <si>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</si>
  <si>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</si>
  <si>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</si>
  <si>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</si>
  <si>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</si>
  <si>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</si>
  <si>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</si>
  <si>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</si>
  <si>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</si>
  <si>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</si>
  <si>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</si>
  <si>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</si>
  <si>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</si>
  <si>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</si>
  <si>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</si>
  <si>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</si>
  <si>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</si>
  <si>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</si>
  <si>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</si>
  <si>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</si>
  <si>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</si>
  <si>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</si>
  <si>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</si>
  <si>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</si>
  <si>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</si>
  <si>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</si>
  <si>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</si>
  <si>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</si>
  <si>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</si>
  <si>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</si>
  <si>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</si>
  <si>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</si>
  <si>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</si>
  <si>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</si>
  <si>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</si>
  <si>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</si>
  <si>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</si>
  <si>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</si>
  <si>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</si>
  <si>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</si>
  <si>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</si>
  <si>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</si>
  <si>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</si>
  <si>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</si>
  <si>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</si>
  <si>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</si>
  <si>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</si>
  <si>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</si>
  <si>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</si>
  <si>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</si>
  <si>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</si>
  <si>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</si>
  <si>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</si>
  <si>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</si>
  <si>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</si>
  <si>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</si>
  <si>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</si>
  <si>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</si>
  <si>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</si>
  <si>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</si>
  <si>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</si>
  <si>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</si>
  <si>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</si>
  <si>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</si>
  <si>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</si>
  <si>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</si>
  <si>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</si>
  <si>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</si>
  <si>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</si>
  <si>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</si>
  <si>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</si>
  <si>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</si>
  <si>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</si>
  <si>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</si>
  <si>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</si>
  <si>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</si>
  <si>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</si>
  <si>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</si>
  <si>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</si>
  <si>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</si>
  <si>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</si>
  <si>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</si>
  <si>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</si>
  <si>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</si>
  <si>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</si>
  <si>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</si>
  <si>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</si>
  <si>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</si>
  <si>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</si>
  <si>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</si>
  <si>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</si>
  <si>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</si>
  <si>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</si>
  <si>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</si>
  <si>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</si>
  <si>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</si>
  <si>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</si>
  <si>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</si>
  <si>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</si>
  <si>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</si>
  <si>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</si>
  <si>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</si>
  <si>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</si>
  <si>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</si>
  <si>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</si>
  <si>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</si>
  <si>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</si>
  <si>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</si>
  <si>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</si>
  <si>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</si>
  <si>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</si>
  <si>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</si>
  <si>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</si>
  <si>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</si>
  <si>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</si>
  <si>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</si>
  <si>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</si>
  <si>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</si>
  <si>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</si>
  <si>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</si>
  <si>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</si>
  <si>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</si>
  <si>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</si>
  <si>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</si>
  <si>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</si>
  <si>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</si>
  <si>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</si>
  <si>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</si>
  <si>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</si>
  <si>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</si>
  <si>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</si>
  <si>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</si>
  <si>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</si>
  <si>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</si>
  <si>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</si>
  <si>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</si>
  <si>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</si>
  <si>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</si>
  <si>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</si>
  <si>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</si>
  <si>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</si>
  <si>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</si>
  <si>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</si>
  <si>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</si>
  <si>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</si>
  <si>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</si>
  <si>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</si>
  <si>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</si>
  <si>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</si>
  <si>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</si>
  <si>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</si>
  <si>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</si>
  <si>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</si>
  <si>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</si>
  <si>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</si>
  <si>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</si>
  <si>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</si>
  <si>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</si>
  <si>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</si>
  <si>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</si>
  <si>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</si>
  <si>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</si>
  <si>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</si>
  <si>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</si>
  <si>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</si>
  <si>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</si>
  <si>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</si>
  <si>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</si>
  <si>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</si>
  <si>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</si>
  <si>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</si>
  <si>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</si>
  <si>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</si>
  <si>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</si>
  <si>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</si>
  <si>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</si>
  <si>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</si>
  <si>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</si>
  <si>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</si>
  <si>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</si>
  <si>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</si>
  <si>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</si>
  <si>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</si>
  <si>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</si>
  <si>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</si>
  <si>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</si>
  <si>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</si>
  <si>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</si>
  <si>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</si>
  <si>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</si>
  <si>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</si>
  <si>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</si>
  <si>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</si>
  <si>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</si>
  <si>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</si>
  <si>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</si>
  <si>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</si>
  <si>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</si>
  <si>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</si>
  <si>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</si>
  <si>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</si>
  <si>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</si>
  <si>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</si>
  <si>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</si>
  <si>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</si>
  <si>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</si>
  <si>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</si>
  <si>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</si>
  <si>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</si>
  <si>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</si>
  <si>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</si>
  <si>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</si>
  <si>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</si>
  <si>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</si>
  <si>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</si>
  <si>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</si>
  <si>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</si>
  <si>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</si>
  <si>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</si>
  <si>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</si>
  <si>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</si>
  <si>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</si>
  <si>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</si>
  <si>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</si>
  <si>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</si>
  <si>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</si>
  <si>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</si>
  <si>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</si>
  <si>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</si>
  <si>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</si>
  <si>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</si>
  <si>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</si>
  <si>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</si>
  <si>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</si>
  <si>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</si>
  <si>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</si>
  <si>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</si>
  <si>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</si>
  <si>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</si>
  <si>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</si>
  <si>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</si>
  <si>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</si>
  <si>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</si>
  <si>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</si>
  <si>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</si>
  <si>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</si>
  <si>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</si>
  <si>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</si>
  <si>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</si>
  <si>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</si>
  <si>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</si>
  <si>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</si>
  <si>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</si>
  <si>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</si>
  <si>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</si>
  <si>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</si>
  <si>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</si>
  <si>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</si>
  <si>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</si>
  <si>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</si>
  <si>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</si>
  <si>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</si>
  <si>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</si>
  <si>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</si>
  <si>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</si>
  <si>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</si>
  <si>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</si>
  <si>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</si>
  <si>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</si>
  <si>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</si>
  <si>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</si>
  <si>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</si>
  <si>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</si>
  <si>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</si>
  <si>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</si>
  <si>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</si>
  <si>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</si>
  <si>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</si>
  <si>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</si>
  <si>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</si>
  <si>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</si>
  <si>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</si>
  <si>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</si>
  <si>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</si>
  <si>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</si>
  <si>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</si>
  <si>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</si>
  <si>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</si>
  <si>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</si>
  <si>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</si>
  <si>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</si>
  <si>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</si>
  <si>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</si>
  <si>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</si>
  <si>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</si>
  <si>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</si>
  <si>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</si>
  <si>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</si>
  <si>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</si>
  <si>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</si>
  <si>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</si>
  <si>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</si>
  <si>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</si>
  <si>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</si>
  <si>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</si>
  <si>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</si>
  <si>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</si>
  <si>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</si>
  <si>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</si>
  <si>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</si>
  <si>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</si>
  <si>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</si>
  <si>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</si>
  <si>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</si>
  <si>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</si>
  <si>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</si>
  <si>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</si>
  <si>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</si>
  <si>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</si>
  <si>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</si>
  <si>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</si>
  <si>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</si>
  <si>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</si>
  <si>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</si>
  <si>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</si>
  <si>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</si>
  <si>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</si>
  <si>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</si>
  <si>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</si>
  <si>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</si>
  <si>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</si>
  <si>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</si>
  <si>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</si>
  <si>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</si>
  <si>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</si>
  <si>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</si>
  <si>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</si>
  <si>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</si>
  <si>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</si>
  <si>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</si>
  <si>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</si>
  <si>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</si>
  <si>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</si>
  <si>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</si>
  <si>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</si>
  <si>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</si>
  <si>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</si>
  <si>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</si>
  <si>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</si>
  <si>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</si>
  <si>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</si>
  <si>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</si>
  <si>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</si>
  <si>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</si>
  <si>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</si>
  <si>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</si>
  <si>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</si>
  <si>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</si>
  <si>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</si>
  <si>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</si>
  <si>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</si>
  <si>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</si>
  <si>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</si>
  <si>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</si>
  <si>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</si>
  <si>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</si>
  <si>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</si>
  <si>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</si>
  <si>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</si>
  <si>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</si>
  <si>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</si>
  <si>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</si>
  <si>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</si>
  <si>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</si>
  <si>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</si>
  <si>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</si>
  <si>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</si>
  <si>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</si>
  <si>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</si>
  <si>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</si>
  <si>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</si>
  <si>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</si>
  <si>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</si>
  <si>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</si>
  <si>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</si>
  <si>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</si>
  <si>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</si>
  <si>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</si>
  <si>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</si>
  <si>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</si>
  <si>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</si>
  <si>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</si>
  <si>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</si>
  <si>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</si>
  <si>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</si>
  <si>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</si>
  <si>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</si>
  <si>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</si>
  <si>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</si>
  <si>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</si>
  <si>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</si>
  <si>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</si>
  <si>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</si>
  <si>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</si>
  <si>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</si>
  <si>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</si>
  <si>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</si>
  <si>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</si>
  <si>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</si>
  <si>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</si>
  <si>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</si>
  <si>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</si>
  <si>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</si>
  <si>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</si>
  <si>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</si>
  <si>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</si>
  <si>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</si>
  <si>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</si>
  <si>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</si>
  <si>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</si>
  <si>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</si>
  <si>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</si>
  <si>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</si>
  <si>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</si>
  <si>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</si>
  <si>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</si>
  <si>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</si>
  <si>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</si>
  <si>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</si>
  <si>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</si>
  <si>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</si>
  <si>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</si>
  <si>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</si>
  <si>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</si>
  <si>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</si>
  <si>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</si>
  <si>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</si>
  <si>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</si>
  <si>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</si>
  <si>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</si>
  <si>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</si>
  <si>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</si>
  <si>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</si>
  <si>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</si>
  <si>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</si>
  <si>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</si>
  <si>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</si>
  <si>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</si>
  <si>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</si>
  <si>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</si>
  <si>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</si>
  <si>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</si>
  <si>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</si>
  <si>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</si>
  <si>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</si>
  <si>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</si>
  <si>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</si>
  <si>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</si>
  <si>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</si>
  <si>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</si>
  <si>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</si>
  <si>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</si>
  <si>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</si>
  <si>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</si>
  <si>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</si>
  <si>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</si>
  <si>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</si>
  <si>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</si>
  <si>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</si>
  <si>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</si>
  <si>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</si>
  <si>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</si>
  <si>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</si>
  <si>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</si>
  <si>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</si>
  <si>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</si>
  <si>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</si>
  <si>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</si>
  <si>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</si>
  <si>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</si>
  <si>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</si>
  <si>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</si>
  <si>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</si>
  <si>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</si>
  <si>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</si>
  <si>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</si>
  <si>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</si>
  <si>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</si>
  <si>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</si>
  <si>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</si>
  <si>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</si>
  <si>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</si>
  <si>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</si>
  <si>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</si>
  <si>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</si>
  <si>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</si>
  <si>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</si>
  <si>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</si>
  <si>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</si>
  <si>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</si>
  <si>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</si>
  <si>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</si>
  <si>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</si>
  <si>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</si>
  <si>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</si>
  <si>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</si>
  <si>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</si>
  <si>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</si>
  <si>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</si>
  <si>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</si>
  <si>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</si>
  <si>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</si>
  <si>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</si>
  <si>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</si>
  <si>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</si>
  <si>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</si>
  <si>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</si>
  <si>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</si>
  <si>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</si>
  <si>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</si>
  <si>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</si>
  <si>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</si>
  <si>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</si>
  <si>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</si>
  <si>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</si>
  <si>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</si>
  <si>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</si>
  <si>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</si>
  <si>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</si>
  <si>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</si>
  <si>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</si>
  <si>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</si>
  <si>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</si>
  <si>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</si>
  <si>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</si>
  <si>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</si>
  <si>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</si>
  <si>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</si>
  <si>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</si>
  <si>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</si>
  <si>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</si>
  <si>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</si>
  <si>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</si>
  <si>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</si>
  <si>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</si>
  <si>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</si>
  <si>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</si>
  <si>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</si>
  <si>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</si>
  <si>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</si>
  <si>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</si>
  <si>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</si>
  <si>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</si>
  <si>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</si>
  <si>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</si>
  <si>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</si>
  <si>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</si>
  <si>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</si>
  <si>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</si>
  <si>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</si>
  <si>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</si>
  <si>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</si>
  <si>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</si>
  <si>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</si>
  <si>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</si>
  <si>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</si>
  <si>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</si>
  <si>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</si>
  <si>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</si>
  <si>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</si>
  <si>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</si>
  <si>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</si>
  <si>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</si>
  <si>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</si>
  <si>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</si>
  <si>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</si>
  <si>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</si>
  <si>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</si>
  <si>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</si>
  <si>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</si>
  <si>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PercentageSuccessful</t>
  </si>
  <si>
    <t>Percentage Faild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</si>
  <si>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</si>
  <si>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</si>
  <si>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</si>
  <si>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</si>
  <si>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</si>
  <si>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</si>
  <si>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</si>
  <si>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</si>
  <si>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</si>
  <si>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</si>
  <si>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</si>
  <si>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</si>
  <si>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</si>
  <si>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number of backers:</t>
  </si>
  <si>
    <t>Median number of backers:</t>
  </si>
  <si>
    <t>Minimum number of backers:</t>
  </si>
  <si>
    <t>Variance of the number of backers:</t>
  </si>
  <si>
    <t>Standard deviation of the number of backers:</t>
  </si>
  <si>
    <t>Successful Campaigns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</si>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</sst>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8" fillId="0" borderId="4" xfId="42" applyFont="1" applyFill="1" applyBorder="1"/>
    <xf numFmtId="0" fontId="16" fillId="33" borderId="0" xfId="0" applyFont="1" applyFill="1" applyAlignment="1">
      <alignment horizontal="center"/>
    </xf>
    <xf numFmtId="2" fontId="0" fillId="0" borderId="0" xfId="0" applyNumberFormat="1"/>
    <xf numFmtId="0" fontId="0" fillId="34" borderId="0" xfId="0" applyFill="1"/>
    <xf numFmtId="0" fontId="0" fillId="35" borderId="0" xfId="0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hidden="1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5-48E8-8922-961C53E3BF7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5-48E8-8922-961C53E3BF7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5-48E8-8922-961C53E3BF7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B5-48E8-8922-961C53E3B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298976"/>
        <c:axId val="205299456"/>
      </c:barChart>
      <c:catAx>
        <c:axId val="205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9456"/>
        <c:crosses val="autoZero"/>
        <c:auto val="1"/>
        <c:lblAlgn val="ctr"/>
        <c:lblOffset val="100"/>
        <c:noMultiLvlLbl val="0"/>
      </c:catAx>
      <c:valAx>
        <c:axId val="2052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5-4CC9-9C87-D9641ABE50E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5-4CC9-9C87-D9641ABE50E1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25-4CC9-9C87-D9641ABE50E1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25-4CC9-9C87-D9641ABE5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291248"/>
        <c:axId val="205297008"/>
      </c:barChart>
      <c:catAx>
        <c:axId val="2052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7008"/>
        <c:crosses val="autoZero"/>
        <c:auto val="1"/>
        <c:lblAlgn val="ctr"/>
        <c:lblOffset val="100"/>
        <c:noMultiLvlLbl val="0"/>
      </c:catAx>
      <c:valAx>
        <c:axId val="2052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[CrowdfundingBook.xlsx]Sheet12!PivotTable13</c:name>
    <c:fmtId val="1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Sheet12!$B$4:$B$5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Sheet12!$B$6:$B$18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E-4462-9B81-8A840CC96594}"/>
            </c:ext>
          </c:extLst>
        </c:ser>
        <c:ser>
          <c:idx val="1"/>
          <c:order val="1"/>
          <c:tx>
            <c:strRef>
              <c:f>Sheet12!$C$4:$C$5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Sheet12!$C$6:$C$18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E-4462-9B81-8A840CC96594}"/>
            </c:ext>
          </c:extLst>
        </c:ser>
        <c:ser>
          <c:idx val="2"/>
          <c:order val="2"/>
          <c:tx>
            <c:strRef>
              <c:f>Sheet12!$D$4:$D$5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Sheet12!$D$6:$D$18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E-4462-9B81-8A840CC9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555280"/>
        <c:axId val="1574551440"/>
      </c:lineChart>
      <c:catAx>
        <c:axId val="157455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51440"/>
        <c:crosses val="autoZero"/>
        <c:auto val="1"/>
        <c:lblAlgn val="ctr"/>
        <c:lblOffset val="100"/>
        <c:noMultiLvlLbl val="0"/>
      </c:catAx>
      <c:valAx>
        <c:axId val="15745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5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293826334208223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20-478C-8E12-88BE078BCBF0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20-478C-8E12-88BE078BCBF0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20-478C-8E12-88BE078B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553840"/>
        <c:axId val="1574557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B20-478C-8E12-88BE078BCBF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B20-478C-8E12-88BE078BCBF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B20-478C-8E12-88BE078BCBF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B20-478C-8E12-88BE078BCBF0}"/>
                  </c:ext>
                </c:extLst>
              </c15:ser>
            </c15:filteredLineSeries>
          </c:ext>
        </c:extLst>
      </c:lineChart>
      <c:catAx>
        <c:axId val="15745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57200"/>
        <c:crosses val="autoZero"/>
        <c:auto val="1"/>
        <c:lblAlgn val="ctr"/>
        <c:lblOffset val="100"/>
        <c:noMultiLvlLbl val="0"/>
      </c:catAx>
      <c:valAx>
        <c:axId val="15745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5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1</xdr:row>
      <xdr:rowOff>180975</xdr:rowOff>
    </xdr:from>
    <xdr:to>
      <xdr:col>15</xdr:col>
      <xdr:colOff>390525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52697-E337-40CF-CDE3-17A2CD9C8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4</xdr:row>
      <xdr:rowOff>104774</xdr:rowOff>
    </xdr:from>
    <xdr:to>
      <xdr:col>14</xdr:col>
      <xdr:colOff>247650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F4110-9882-890A-8B10-B5C77E640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3</xdr:row>
      <xdr:rowOff>19050</xdr:rowOff>
    </xdr:from>
    <xdr:to>
      <xdr:col>11</xdr:col>
      <xdr:colOff>623887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B83E0-5A4B-F4AE-8EC4-8864395C7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14</xdr:row>
      <xdr:rowOff>171450</xdr:rowOff>
    </xdr:from>
    <xdr:to>
      <xdr:col>7</xdr:col>
      <xdr:colOff>1304925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5A296-47B0-D983-9327-E351A581E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s" refreshedDate="45046.677605092591" createdVersion="8" refreshedVersion="8" minRefreshableVersion="3" recordCount="1000" xr:uid="{5953D826-EEDC-49C2-8E62-CD353780C27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0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m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3C9E4-1E43-40B4-AE79-ED083C4A5D4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5C8F3-EAC8-4BE2-B5CD-BA96002B4DC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6CAA7-5556-4D30-BA37-07BC884CAF5C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numFmtId="9"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3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892E-1FA7-4F61-925D-C6A13B46616D}">
  <dimension ref="A1:F14"/>
  <sheetViews>
    <sheetView workbookViewId="0">
      <selection activeCell="E30" sqref="E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2070</v>
      </c>
    </row>
    <row r="3" spans="1:6" x14ac:dyDescent="0.25">
      <c r="A3" s="10" t="s">
        <v>2069</v>
      </c>
      <c r="B3" s="10" t="s">
        <v>2068</v>
      </c>
    </row>
    <row r="4" spans="1:6" x14ac:dyDescent="0.25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1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1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1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1" t="s">
        <v>2064</v>
      </c>
      <c r="E8">
        <v>4</v>
      </c>
      <c r="F8">
        <v>4</v>
      </c>
    </row>
    <row r="9" spans="1:6" x14ac:dyDescent="0.25">
      <c r="A9" s="11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1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1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1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1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1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480A-3E89-42AF-8FD6-DD046C093C5C}">
  <dimension ref="A1:F30"/>
  <sheetViews>
    <sheetView workbookViewId="0">
      <selection activeCell="G31" sqref="G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2070</v>
      </c>
    </row>
    <row r="2" spans="1:6" x14ac:dyDescent="0.25">
      <c r="A2" s="10" t="s">
        <v>2031</v>
      </c>
      <c r="B2" t="s">
        <v>2070</v>
      </c>
    </row>
    <row r="4" spans="1:6" x14ac:dyDescent="0.25">
      <c r="A4" s="10" t="s">
        <v>2069</v>
      </c>
      <c r="B4" s="10" t="s">
        <v>2068</v>
      </c>
    </row>
    <row r="5" spans="1:6" x14ac:dyDescent="0.2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1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1" t="s">
        <v>2065</v>
      </c>
      <c r="E7">
        <v>4</v>
      </c>
      <c r="F7">
        <v>4</v>
      </c>
    </row>
    <row r="8" spans="1:6" x14ac:dyDescent="0.25">
      <c r="A8" s="11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1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1" t="s">
        <v>2043</v>
      </c>
      <c r="C10">
        <v>8</v>
      </c>
      <c r="E10">
        <v>10</v>
      </c>
      <c r="F10">
        <v>18</v>
      </c>
    </row>
    <row r="11" spans="1:6" x14ac:dyDescent="0.25">
      <c r="A11" s="11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1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1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1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1" t="s">
        <v>2057</v>
      </c>
      <c r="C15">
        <v>3</v>
      </c>
      <c r="E15">
        <v>4</v>
      </c>
      <c r="F15">
        <v>7</v>
      </c>
    </row>
    <row r="16" spans="1:6" x14ac:dyDescent="0.25">
      <c r="A16" s="11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1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1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1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1" t="s">
        <v>2056</v>
      </c>
      <c r="C20">
        <v>4</v>
      </c>
      <c r="E20">
        <v>4</v>
      </c>
      <c r="F20">
        <v>8</v>
      </c>
    </row>
    <row r="21" spans="1:6" x14ac:dyDescent="0.25">
      <c r="A21" s="11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1" t="s">
        <v>2063</v>
      </c>
      <c r="C22">
        <v>9</v>
      </c>
      <c r="E22">
        <v>5</v>
      </c>
      <c r="F22">
        <v>14</v>
      </c>
    </row>
    <row r="23" spans="1:6" x14ac:dyDescent="0.25">
      <c r="A23" s="11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1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1" t="s">
        <v>2059</v>
      </c>
      <c r="C25">
        <v>7</v>
      </c>
      <c r="E25">
        <v>14</v>
      </c>
      <c r="F25">
        <v>21</v>
      </c>
    </row>
    <row r="26" spans="1:6" x14ac:dyDescent="0.25">
      <c r="A26" s="11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1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1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1" t="s">
        <v>2062</v>
      </c>
      <c r="E29">
        <v>3</v>
      </c>
      <c r="F29">
        <v>3</v>
      </c>
    </row>
    <row r="30" spans="1:6" x14ac:dyDescent="0.25">
      <c r="A30" s="11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C365-2680-4462-A3EE-AB9E30E819DF}">
  <dimension ref="A1:E18"/>
  <sheetViews>
    <sheetView topLeftCell="A3" workbookViewId="0">
      <selection activeCell="B7" sqref="B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0" t="s">
        <v>2031</v>
      </c>
      <c r="B1" t="s">
        <v>2070</v>
      </c>
    </row>
    <row r="2" spans="1:5" x14ac:dyDescent="0.25">
      <c r="A2" s="10" t="s">
        <v>2085</v>
      </c>
      <c r="B2" t="s">
        <v>2070</v>
      </c>
    </row>
    <row r="4" spans="1:5" x14ac:dyDescent="0.25">
      <c r="A4" s="10" t="s">
        <v>2069</v>
      </c>
      <c r="B4" s="10" t="s">
        <v>2068</v>
      </c>
    </row>
    <row r="5" spans="1:5" x14ac:dyDescent="0.25">
      <c r="A5" s="10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1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1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1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1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1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1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1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1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1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1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1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1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1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1F9D0-8F1C-4AC5-B0BA-E21E4A2BB9BA}">
  <dimension ref="A1:H13"/>
  <sheetViews>
    <sheetView workbookViewId="0">
      <selection activeCell="B3" sqref="B3"/>
    </sheetView>
  </sheetViews>
  <sheetFormatPr defaultRowHeight="15.75" x14ac:dyDescent="0.25"/>
  <cols>
    <col min="1" max="1" width="25.625" customWidth="1"/>
    <col min="2" max="2" width="16.625" customWidth="1"/>
    <col min="3" max="3" width="12.25" customWidth="1"/>
    <col min="4" max="4" width="15.25" customWidth="1"/>
    <col min="5" max="5" width="11.75" customWidth="1"/>
    <col min="6" max="6" width="18.125" customWidth="1"/>
    <col min="7" max="7" width="15.125" customWidth="1"/>
    <col min="8" max="8" width="18.25" customWidth="1"/>
  </cols>
  <sheetData>
    <row r="1" spans="1:8" x14ac:dyDescent="0.25">
      <c r="A1" s="14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2095</v>
      </c>
      <c r="B3">
        <f>COUNTIFS(Crowdfunding!G:G,"successful",Crowdfunding!D:D,"&gt;=1000",Crowdfunding!D:D,"&lt;=4999")</f>
        <v>191</v>
      </c>
      <c r="C3">
        <f>COUNTIFS(Crowdfunding!G:G,"failed",Crowdfunding!D:D,"&gt;=1000",Crowdfunding!D:D,"&lt;=4999")</f>
        <v>38</v>
      </c>
      <c r="D3">
        <f>COUNTIFS(Crowdfunding!G:G,"canceled",Crowdfunding!D:D,"&gt;=1000",Crowdfunding!D:D,"&lt;=4999")</f>
        <v>2</v>
      </c>
      <c r="E3">
        <f>SUM(B3:D3)</f>
        <v>231</v>
      </c>
      <c r="F3" s="4">
        <f t="shared" ref="F3:F13" si="0">B3/E3</f>
        <v>0.82683982683982682</v>
      </c>
      <c r="G3" s="4">
        <f t="shared" ref="G3:G13" si="1">C3/E3</f>
        <v>0.16450216450216451</v>
      </c>
      <c r="H3" s="4">
        <f t="shared" ref="H3:H13" si="2">D3/E3</f>
        <v>8.658008658008658E-3</v>
      </c>
    </row>
    <row r="4" spans="1:8" x14ac:dyDescent="0.25">
      <c r="A4" t="s">
        <v>2096</v>
      </c>
      <c r="B4">
        <f>COUNTIFS(Crowdfunding!G:G,"successful",Crowdfunding!D:D,"&gt;=5000",Crowdfunding!D:D,"&lt;=9999")</f>
        <v>164</v>
      </c>
      <c r="C4">
        <f>COUNTIFS(Crowdfunding!G:G,"failed",Crowdfunding!D:D,"&gt;=5000",Crowdfunding!D:D,"&lt;=9999")</f>
        <v>126</v>
      </c>
      <c r="D4">
        <f>COUNTIFS(Crowdfunding!G:G,"canceled",Crowdfunding!D:D,"&gt;=5000",Crowdfunding!D:D,"&lt;=9999")</f>
        <v>25</v>
      </c>
      <c r="E4">
        <f t="shared" ref="E4:E13" si="3">SUM(B4:D4)</f>
        <v>315</v>
      </c>
      <c r="F4" s="4">
        <f t="shared" si="0"/>
        <v>0.52063492063492067</v>
      </c>
      <c r="G4" s="4">
        <f t="shared" si="1"/>
        <v>0.4</v>
      </c>
      <c r="H4" s="4">
        <f t="shared" si="2"/>
        <v>7.9365079365079361E-2</v>
      </c>
    </row>
    <row r="5" spans="1:8" x14ac:dyDescent="0.25">
      <c r="A5" t="s">
        <v>2097</v>
      </c>
      <c r="B5">
        <f>COUNTIFS(Crowdfunding!G:G,"successful",Crowdfunding!D:D,"&gt;=10000",Crowdfunding!D:D,"&lt;=14999")</f>
        <v>4</v>
      </c>
      <c r="C5">
        <f>COUNTIFS(Crowdfunding!G:G,"failed",Crowdfunding!D:D,"&gt;=10000",Crowdfunding!D:D,"&lt;=14999")</f>
        <v>5</v>
      </c>
      <c r="D5">
        <f>COUNTIFS(Crowdfunding!G:G,"canceled",Crowdfunding!D:D,"&gt;=10000",Crowdfunding!D:D,"&lt;=14999")</f>
        <v>0</v>
      </c>
      <c r="E5">
        <f t="shared" si="3"/>
        <v>9</v>
      </c>
      <c r="F5" s="4">
        <f t="shared" si="0"/>
        <v>0.44444444444444442</v>
      </c>
      <c r="G5" s="4">
        <f t="shared" si="1"/>
        <v>0.55555555555555558</v>
      </c>
      <c r="H5" s="4">
        <f t="shared" si="2"/>
        <v>0</v>
      </c>
    </row>
    <row r="6" spans="1:8" x14ac:dyDescent="0.25">
      <c r="A6" t="s">
        <v>2098</v>
      </c>
      <c r="B6">
        <f>COUNTIFS(Crowdfunding!G:G,"successful",Crowdfunding!D:D,"&gt;=15000",Crowdfunding!D:D,"&lt;=19999")</f>
        <v>10</v>
      </c>
      <c r="C6">
        <f>COUNTIFS(Crowdfunding!G:G,"failed",Crowdfunding!D:D,"&gt;=15000",Crowdfunding!D:D,"&lt;=19999")</f>
        <v>0</v>
      </c>
      <c r="D6">
        <f>COUNTIFS(Crowdfunding!G:G,"canceled",Crowdfunding!D:D,"&gt;=15000",Crowdfunding!D:D,"&lt;=19999")</f>
        <v>0</v>
      </c>
      <c r="E6">
        <f t="shared" si="3"/>
        <v>10</v>
      </c>
      <c r="F6" s="4">
        <f t="shared" si="0"/>
        <v>1</v>
      </c>
      <c r="G6" s="4">
        <f t="shared" si="1"/>
        <v>0</v>
      </c>
      <c r="H6" s="4">
        <f t="shared" si="2"/>
        <v>0</v>
      </c>
    </row>
    <row r="7" spans="1:8" x14ac:dyDescent="0.25">
      <c r="A7" t="s">
        <v>2099</v>
      </c>
      <c r="B7">
        <f>COUNTIFS(Crowdfunding!G:G,"successful",Crowdfunding!D:D,"&gt;=20000",Crowdfunding!D:D,"&lt;=24999")</f>
        <v>7</v>
      </c>
      <c r="C7">
        <f>COUNTIFS(Crowdfunding!G:G,"failed",Crowdfunding!D:D,"&gt;=20000",Crowdfunding!D:D,"&lt;=24999")</f>
        <v>0</v>
      </c>
      <c r="D7">
        <f>COUNTIFS(Crowdfunding!G:G,"canceled",Crowdfunding!D:D,"&gt;=20000",Crowdfunding!D:D,"&lt;=24999")</f>
        <v>0</v>
      </c>
      <c r="E7">
        <f t="shared" si="3"/>
        <v>7</v>
      </c>
      <c r="F7" s="4">
        <f t="shared" si="0"/>
        <v>1</v>
      </c>
      <c r="G7" s="4">
        <f t="shared" si="1"/>
        <v>0</v>
      </c>
      <c r="H7" s="4">
        <f t="shared" si="2"/>
        <v>0</v>
      </c>
    </row>
    <row r="8" spans="1:8" x14ac:dyDescent="0.25">
      <c r="A8" t="s">
        <v>2100</v>
      </c>
      <c r="B8">
        <f>COUNTIFS(Crowdfunding!G:G,"successful",Crowdfunding!D:D,"&gt;=25000",Crowdfunding!D:D,"&lt;=29999")</f>
        <v>11</v>
      </c>
      <c r="C8">
        <f>COUNTIFS(Crowdfunding!G:G,"failed",Crowdfunding!D:D,"&gt;=25000",Crowdfunding!D:D,"&lt;=29999")</f>
        <v>3</v>
      </c>
      <c r="D8">
        <f>COUNTIFS(Crowdfunding!G:G,"canceled",Crowdfunding!D:D,"&gt;=25000",Crowdfunding!D:D,"&lt;=29999")</f>
        <v>0</v>
      </c>
      <c r="E8">
        <f t="shared" si="3"/>
        <v>14</v>
      </c>
      <c r="F8" s="4">
        <f t="shared" si="0"/>
        <v>0.7857142857142857</v>
      </c>
      <c r="G8" s="4">
        <f t="shared" si="1"/>
        <v>0.21428571428571427</v>
      </c>
      <c r="H8" s="4">
        <f t="shared" si="2"/>
        <v>0</v>
      </c>
    </row>
    <row r="9" spans="1:8" x14ac:dyDescent="0.25">
      <c r="A9" t="s">
        <v>2101</v>
      </c>
      <c r="B9">
        <f>COUNTIFS(Crowdfunding!G:G,"successful",Crowdfunding!D:D,"&gt;=30000",Crowdfunding!D:D,"&lt;=34999")</f>
        <v>7</v>
      </c>
      <c r="C9">
        <f>COUNTIFS(Crowdfunding!G:G,"failed",Crowdfunding!D:D,"&gt;=30000",Crowdfunding!D:D,"&lt;=34999")</f>
        <v>0</v>
      </c>
      <c r="D9">
        <f>COUNTIFS(Crowdfunding!G:G,"canceled",Crowdfunding!D:D,"&gt;=30000",Crowdfunding!D:D,"&lt;=34999")</f>
        <v>0</v>
      </c>
      <c r="E9">
        <f t="shared" si="3"/>
        <v>7</v>
      </c>
      <c r="F9" s="4">
        <f t="shared" si="0"/>
        <v>1</v>
      </c>
      <c r="G9" s="4">
        <f t="shared" si="1"/>
        <v>0</v>
      </c>
      <c r="H9" s="4">
        <f t="shared" si="2"/>
        <v>0</v>
      </c>
    </row>
    <row r="10" spans="1:8" x14ac:dyDescent="0.25">
      <c r="A10" t="s">
        <v>2102</v>
      </c>
      <c r="B10">
        <f>COUNTIFS(Crowdfunding!G:G,"successful",Crowdfunding!D:D,"&gt;=35000",Crowdfunding!D:D,"&lt;=39999")</f>
        <v>8</v>
      </c>
      <c r="C10">
        <f>COUNTIFS(Crowdfunding!G:G,"failed",Crowdfunding!D:D,"&gt;=35000",Crowdfunding!D:D,"&lt;=39999")</f>
        <v>3</v>
      </c>
      <c r="D10">
        <f>COUNTIFS(Crowdfunding!G:G,"canceled",Crowdfunding!D:D,"&gt;=35000",Crowdfunding!D:D,"&lt;=39999")</f>
        <v>1</v>
      </c>
      <c r="E10">
        <f t="shared" si="3"/>
        <v>12</v>
      </c>
      <c r="F10" s="4">
        <f t="shared" si="0"/>
        <v>0.66666666666666663</v>
      </c>
      <c r="G10" s="4">
        <f t="shared" si="1"/>
        <v>0.25</v>
      </c>
      <c r="H10" s="4">
        <f t="shared" si="2"/>
        <v>8.3333333333333329E-2</v>
      </c>
    </row>
    <row r="11" spans="1:8" x14ac:dyDescent="0.25">
      <c r="A11" t="s">
        <v>2103</v>
      </c>
      <c r="B11">
        <f>COUNTIFS(Crowdfunding!G:G,"successful",Crowdfunding!D:D,"&gt;=40000",Crowdfunding!D:D,"&lt;=44999")</f>
        <v>11</v>
      </c>
      <c r="C11">
        <f>COUNTIFS(Crowdfunding!G:G,"failed",Crowdfunding!D:D,"&gt;=40000",Crowdfunding!D:D,"&lt;=44999")</f>
        <v>3</v>
      </c>
      <c r="D11">
        <f>COUNTIFS(Crowdfunding!G:G,"canceled",Crowdfunding!D:D,"&gt;=40000",Crowdfunding!D:D,"&lt;=44999")</f>
        <v>0</v>
      </c>
      <c r="E11">
        <f t="shared" si="3"/>
        <v>14</v>
      </c>
      <c r="F11" s="4">
        <f t="shared" si="0"/>
        <v>0.7857142857142857</v>
      </c>
      <c r="G11" s="4">
        <f t="shared" si="1"/>
        <v>0.21428571428571427</v>
      </c>
      <c r="H11" s="4">
        <f t="shared" si="2"/>
        <v>0</v>
      </c>
    </row>
    <row r="12" spans="1:8" x14ac:dyDescent="0.25">
      <c r="A12" t="s">
        <v>2104</v>
      </c>
      <c r="B12">
        <f>COUNTIFS(Crowdfunding!G:G,"successful",Crowdfunding!D:D,"&gt;=45000",Crowdfunding!D:D,"&lt;=49999")</f>
        <v>8</v>
      </c>
      <c r="C12">
        <f>COUNTIFS(Crowdfunding!G:G,"failed",Crowdfunding!D:D,"&gt;=45000",Crowdfunding!D:D,"&lt;=49999")</f>
        <v>3</v>
      </c>
      <c r="D12">
        <f>COUNTIFS(Crowdfunding!G:G,"canceled",Crowdfunding!D:D,"&gt;=45000",Crowdfunding!D:D,",+49999")</f>
        <v>0</v>
      </c>
      <c r="E12">
        <f t="shared" si="3"/>
        <v>11</v>
      </c>
      <c r="F12" s="4">
        <f t="shared" si="0"/>
        <v>0.72727272727272729</v>
      </c>
      <c r="G12" s="4">
        <f t="shared" si="1"/>
        <v>0.27272727272727271</v>
      </c>
      <c r="H12" s="4">
        <f t="shared" si="2"/>
        <v>0</v>
      </c>
    </row>
    <row r="13" spans="1:8" x14ac:dyDescent="0.25">
      <c r="A13" t="s">
        <v>2105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3"/>
        <v>305</v>
      </c>
      <c r="F13" s="4">
        <f t="shared" si="0"/>
        <v>0.3737704918032787</v>
      </c>
      <c r="G13" s="4">
        <f t="shared" si="1"/>
        <v>0.53442622950819674</v>
      </c>
      <c r="H13" s="4">
        <f t="shared" si="2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H15" sqref="H1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" customWidth="1"/>
    <col min="8" max="8" width="13" bestFit="1" customWidth="1"/>
    <col min="9" max="9" width="13" customWidth="1"/>
    <col min="12" max="13" width="11.125" bestFit="1" customWidth="1"/>
    <col min="14" max="14" width="21.5" customWidth="1"/>
    <col min="15" max="15" width="20.625" customWidth="1"/>
    <col min="18" max="18" width="28" bestFit="1" customWidth="1"/>
    <col min="19" max="20" width="28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16">
        <v>0</v>
      </c>
      <c r="G2" t="s">
        <v>14</v>
      </c>
      <c r="H2">
        <v>0</v>
      </c>
      <c r="J2" t="s">
        <v>15</v>
      </c>
      <c r="K2" t="s">
        <v>16</v>
      </c>
      <c r="L2">
        <v>1448690400</v>
      </c>
      <c r="M2">
        <v>1450159200</v>
      </c>
      <c r="N2" s="12">
        <f t="shared" ref="N2:N65" si="0">(((L2/60)/60)/24)+DATE(1970,1,1)</f>
        <v>42336.25</v>
      </c>
      <c r="O2" s="13">
        <f t="shared" ref="O2:O65" si="1"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</f>
        <v>10.4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si="0"/>
        <v>41870.208333333336</v>
      </c>
      <c r="O3" s="13">
        <f t="shared" si="1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(E4/D4)</f>
        <v>1.3147878228782288</v>
      </c>
      <c r="G4" t="s">
        <v>20</v>
      </c>
      <c r="H4">
        <v>1425</v>
      </c>
      <c r="I4" s="7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0"/>
        <v>41595.25</v>
      </c>
      <c r="O4" s="13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(E5/D5)</f>
        <v>0.58976190476190471</v>
      </c>
      <c r="G5" t="s">
        <v>14</v>
      </c>
      <c r="H5">
        <v>24</v>
      </c>
      <c r="I5" s="7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0"/>
        <v>43688.208333333328</v>
      </c>
      <c r="O5" s="13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(E6/D6)</f>
        <v>0.69276315789473686</v>
      </c>
      <c r="G6" t="s">
        <v>14</v>
      </c>
      <c r="H6">
        <v>53</v>
      </c>
      <c r="I6" s="7">
        <f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0"/>
        <v>43485.25</v>
      </c>
      <c r="O6" s="13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(E7/D7)</f>
        <v>1.7361842105263159</v>
      </c>
      <c r="G7" t="s">
        <v>20</v>
      </c>
      <c r="H7">
        <v>174</v>
      </c>
      <c r="I7" s="7">
        <f>E7/H7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0"/>
        <v>41149.208333333336</v>
      </c>
      <c r="O7" s="13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(E8/D8)</f>
        <v>0.20961538461538462</v>
      </c>
      <c r="G8" t="s">
        <v>14</v>
      </c>
      <c r="H8">
        <v>18</v>
      </c>
      <c r="I8" s="7">
        <f>E8/H8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0"/>
        <v>42991.208333333328</v>
      </c>
      <c r="O8" s="13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(E9/D9)</f>
        <v>3.2757777777777779</v>
      </c>
      <c r="G9" t="s">
        <v>20</v>
      </c>
      <c r="H9">
        <v>227</v>
      </c>
      <c r="I9" s="7">
        <f>E9/H9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0"/>
        <v>42229.208333333328</v>
      </c>
      <c r="O9" s="13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(E10/D10)</f>
        <v>0.19932788374205268</v>
      </c>
      <c r="G10" t="s">
        <v>47</v>
      </c>
      <c r="H10">
        <v>708</v>
      </c>
      <c r="I10" s="7">
        <f>E10/H10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0"/>
        <v>40399.208333333336</v>
      </c>
      <c r="O10" s="13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(E11/D11)</f>
        <v>0.51741935483870971</v>
      </c>
      <c r="G11" t="s">
        <v>14</v>
      </c>
      <c r="H11">
        <v>44</v>
      </c>
      <c r="I11" s="7">
        <f>E11/H11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0"/>
        <v>41536.208333333336</v>
      </c>
      <c r="O11" s="13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(E12/D12)</f>
        <v>2.6611538461538462</v>
      </c>
      <c r="G12" t="s">
        <v>20</v>
      </c>
      <c r="H12">
        <v>220</v>
      </c>
      <c r="I12" s="7">
        <f>E12/H12</f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0"/>
        <v>40404.208333333336</v>
      </c>
      <c r="O12" s="13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(E13/D13)</f>
        <v>0.48095238095238096</v>
      </c>
      <c r="G13" t="s">
        <v>14</v>
      </c>
      <c r="H13">
        <v>27</v>
      </c>
      <c r="I13" s="7">
        <f>E13/H13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0"/>
        <v>40442.208333333336</v>
      </c>
      <c r="O13" s="13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(E14/D14)</f>
        <v>0.89349206349206345</v>
      </c>
      <c r="G14" t="s">
        <v>14</v>
      </c>
      <c r="H14">
        <v>55</v>
      </c>
      <c r="I14" s="7">
        <f>E14/H14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0"/>
        <v>43760.208333333328</v>
      </c>
      <c r="O14" s="13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(E15/D15)</f>
        <v>2.4511904761904764</v>
      </c>
      <c r="G15" t="s">
        <v>20</v>
      </c>
      <c r="H15">
        <v>98</v>
      </c>
      <c r="I15" s="7">
        <f>E15/H15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0"/>
        <v>42532.208333333328</v>
      </c>
      <c r="O15" s="13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(E16/D16)</f>
        <v>0.66769503546099296</v>
      </c>
      <c r="G16" t="s">
        <v>14</v>
      </c>
      <c r="H16">
        <v>200</v>
      </c>
      <c r="I16" s="7">
        <f>E16/H16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0"/>
        <v>40974.25</v>
      </c>
      <c r="O16" s="13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(E17/D17)</f>
        <v>0.47307881773399013</v>
      </c>
      <c r="G17" t="s">
        <v>14</v>
      </c>
      <c r="H17">
        <v>452</v>
      </c>
      <c r="I17" s="7">
        <f>E17/H17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0"/>
        <v>43809.25</v>
      </c>
      <c r="O17" s="13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(E18/D18)</f>
        <v>6.4947058823529416</v>
      </c>
      <c r="G18" t="s">
        <v>20</v>
      </c>
      <c r="H18">
        <v>100</v>
      </c>
      <c r="I18" s="7">
        <f>E18/H18</f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0"/>
        <v>41661.25</v>
      </c>
      <c r="O18" s="13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(E19/D19)</f>
        <v>1.5939125295508274</v>
      </c>
      <c r="G19" t="s">
        <v>20</v>
      </c>
      <c r="H19">
        <v>1249</v>
      </c>
      <c r="I19" s="7">
        <f>E19/H19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0"/>
        <v>40555.25</v>
      </c>
      <c r="O19" s="13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(E20/D20)</f>
        <v>0.66912087912087914</v>
      </c>
      <c r="G20" t="s">
        <v>74</v>
      </c>
      <c r="H20">
        <v>135</v>
      </c>
      <c r="I20" s="7">
        <f>E20/H20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0"/>
        <v>43351.208333333328</v>
      </c>
      <c r="O20" s="13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(E21/D21)</f>
        <v>0.48529600000000001</v>
      </c>
      <c r="G21" t="s">
        <v>14</v>
      </c>
      <c r="H21">
        <v>674</v>
      </c>
      <c r="I21" s="7">
        <f>E21/H21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0"/>
        <v>43528.25</v>
      </c>
      <c r="O21" s="13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(E22/D22)</f>
        <v>1.1224279210925645</v>
      </c>
      <c r="G22" t="s">
        <v>20</v>
      </c>
      <c r="H22">
        <v>1396</v>
      </c>
      <c r="I22" s="7">
        <f>E22/H22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0"/>
        <v>41848.208333333336</v>
      </c>
      <c r="O22" s="13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(E23/D23)</f>
        <v>0.40992553191489361</v>
      </c>
      <c r="G23" t="s">
        <v>14</v>
      </c>
      <c r="H23">
        <v>558</v>
      </c>
      <c r="I23" s="7">
        <f>E23/H23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0"/>
        <v>40770.208333333336</v>
      </c>
      <c r="O23" s="13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(E24/D24)</f>
        <v>1.2807106598984772</v>
      </c>
      <c r="G24" t="s">
        <v>20</v>
      </c>
      <c r="H24">
        <v>890</v>
      </c>
      <c r="I24" s="7">
        <f>E24/H24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0"/>
        <v>43193.208333333328</v>
      </c>
      <c r="O24" s="13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(E25/D25)</f>
        <v>3.3204444444444445</v>
      </c>
      <c r="G25" t="s">
        <v>20</v>
      </c>
      <c r="H25">
        <v>142</v>
      </c>
      <c r="I25" s="7">
        <f>E25/H25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0"/>
        <v>43510.25</v>
      </c>
      <c r="O25" s="13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(E26/D26)</f>
        <v>1.1283225108225108</v>
      </c>
      <c r="G26" t="s">
        <v>20</v>
      </c>
      <c r="H26">
        <v>2673</v>
      </c>
      <c r="I26" s="7">
        <f>E26/H26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0"/>
        <v>41811.208333333336</v>
      </c>
      <c r="O26" s="13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(E27/D27)</f>
        <v>2.1643636363636363</v>
      </c>
      <c r="G27" t="s">
        <v>20</v>
      </c>
      <c r="H27">
        <v>163</v>
      </c>
      <c r="I27" s="7">
        <f>E27/H27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0"/>
        <v>40681.208333333336</v>
      </c>
      <c r="O27" s="13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(E28/D28)</f>
        <v>0.4819906976744186</v>
      </c>
      <c r="G28" t="s">
        <v>74</v>
      </c>
      <c r="H28">
        <v>1480</v>
      </c>
      <c r="I28" s="7">
        <f>E28/H28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0"/>
        <v>43312.208333333328</v>
      </c>
      <c r="O28" s="13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(E29/D29)</f>
        <v>0.79949999999999999</v>
      </c>
      <c r="G29" t="s">
        <v>14</v>
      </c>
      <c r="H29">
        <v>15</v>
      </c>
      <c r="I29" s="7">
        <f>E29/H29</f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0"/>
        <v>42280.208333333328</v>
      </c>
      <c r="O29" s="13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(E30/D30)</f>
        <v>1.0522553516819573</v>
      </c>
      <c r="G30" t="s">
        <v>20</v>
      </c>
      <c r="H30">
        <v>2220</v>
      </c>
      <c r="I30" s="7">
        <f>E30/H30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0"/>
        <v>40218.25</v>
      </c>
      <c r="O30" s="13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(E31/D31)</f>
        <v>3.2889978213507627</v>
      </c>
      <c r="G31" t="s">
        <v>20</v>
      </c>
      <c r="H31">
        <v>1606</v>
      </c>
      <c r="I31" s="7">
        <f>E31/H31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0"/>
        <v>43301.208333333328</v>
      </c>
      <c r="O31" s="13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(E32/D32)</f>
        <v>1.606111111111111</v>
      </c>
      <c r="G32" t="s">
        <v>20</v>
      </c>
      <c r="H32">
        <v>129</v>
      </c>
      <c r="I32" s="7">
        <f>E32/H32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0"/>
        <v>43609.208333333328</v>
      </c>
      <c r="O32" s="13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(E33/D33)</f>
        <v>3.1</v>
      </c>
      <c r="G33" t="s">
        <v>20</v>
      </c>
      <c r="H33">
        <v>226</v>
      </c>
      <c r="I33" s="7">
        <f>E33/H33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0"/>
        <v>42374.25</v>
      </c>
      <c r="O33" s="13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(E34/D34)</f>
        <v>0.86807920792079207</v>
      </c>
      <c r="G34" t="s">
        <v>14</v>
      </c>
      <c r="H34">
        <v>2307</v>
      </c>
      <c r="I34" s="7">
        <f>E34/H34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0"/>
        <v>43110.25</v>
      </c>
      <c r="O34" s="13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(E35/D35)</f>
        <v>3.7782071713147412</v>
      </c>
      <c r="G35" t="s">
        <v>20</v>
      </c>
      <c r="H35">
        <v>5419</v>
      </c>
      <c r="I35" s="7">
        <f>E35/H35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0"/>
        <v>41917.208333333336</v>
      </c>
      <c r="O35" s="13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(E36/D36)</f>
        <v>1.5080645161290323</v>
      </c>
      <c r="G36" t="s">
        <v>20</v>
      </c>
      <c r="H36">
        <v>165</v>
      </c>
      <c r="I36" s="7">
        <f>E36/H36</f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0"/>
        <v>42817.208333333328</v>
      </c>
      <c r="O36" s="13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(E37/D37)</f>
        <v>1.5030119521912351</v>
      </c>
      <c r="G37" t="s">
        <v>20</v>
      </c>
      <c r="H37">
        <v>1965</v>
      </c>
      <c r="I37" s="7">
        <f>E37/H37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0"/>
        <v>43484.25</v>
      </c>
      <c r="O37" s="13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(E38/D38)</f>
        <v>1.572857142857143</v>
      </c>
      <c r="G38" t="s">
        <v>20</v>
      </c>
      <c r="H38">
        <v>16</v>
      </c>
      <c r="I38" s="7">
        <f>E38/H38</f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0"/>
        <v>40600.25</v>
      </c>
      <c r="O38" s="13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(E39/D39)</f>
        <v>1.3998765432098765</v>
      </c>
      <c r="G39" t="s">
        <v>20</v>
      </c>
      <c r="H39">
        <v>107</v>
      </c>
      <c r="I39" s="7">
        <f>E39/H39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0"/>
        <v>43744.208333333328</v>
      </c>
      <c r="O39" s="13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(E40/D40)</f>
        <v>3.2532258064516131</v>
      </c>
      <c r="G40" t="s">
        <v>20</v>
      </c>
      <c r="H40">
        <v>134</v>
      </c>
      <c r="I40" s="7">
        <f>E40/H40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0"/>
        <v>40469.208333333336</v>
      </c>
      <c r="O40" s="13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(E41/D41)</f>
        <v>0.50777777777777777</v>
      </c>
      <c r="G41" t="s">
        <v>14</v>
      </c>
      <c r="H41">
        <v>88</v>
      </c>
      <c r="I41" s="7">
        <f>E41/H41</f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0"/>
        <v>41330.25</v>
      </c>
      <c r="O41" s="13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(E42/D42)</f>
        <v>1.6906818181818182</v>
      </c>
      <c r="G42" t="s">
        <v>20</v>
      </c>
      <c r="H42">
        <v>198</v>
      </c>
      <c r="I42" s="7">
        <f>E42/H42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0"/>
        <v>40334.208333333336</v>
      </c>
      <c r="O42" s="13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(E43/D43)</f>
        <v>2.1292857142857144</v>
      </c>
      <c r="G43" t="s">
        <v>20</v>
      </c>
      <c r="H43">
        <v>111</v>
      </c>
      <c r="I43" s="7">
        <f>E43/H43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0"/>
        <v>41156.208333333336</v>
      </c>
      <c r="O43" s="13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(E44/D44)</f>
        <v>4.4394444444444447</v>
      </c>
      <c r="G44" t="s">
        <v>20</v>
      </c>
      <c r="H44">
        <v>222</v>
      </c>
      <c r="I44" s="7">
        <f>E44/H44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0"/>
        <v>40728.208333333336</v>
      </c>
      <c r="O44" s="13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(E45/D45)</f>
        <v>1.859390243902439</v>
      </c>
      <c r="G45" t="s">
        <v>20</v>
      </c>
      <c r="H45">
        <v>6212</v>
      </c>
      <c r="I45" s="7">
        <f>E45/H45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0"/>
        <v>41844.208333333336</v>
      </c>
      <c r="O45" s="13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(E46/D46)</f>
        <v>6.5881249999999998</v>
      </c>
      <c r="G46" t="s">
        <v>20</v>
      </c>
      <c r="H46">
        <v>98</v>
      </c>
      <c r="I46" s="7">
        <f>E46/H46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0"/>
        <v>43541.208333333328</v>
      </c>
      <c r="O46" s="13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(E47/D47)</f>
        <v>0.4768421052631579</v>
      </c>
      <c r="G47" t="s">
        <v>14</v>
      </c>
      <c r="H47">
        <v>48</v>
      </c>
      <c r="I47" s="7">
        <f>E47/H47</f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0"/>
        <v>42676.208333333328</v>
      </c>
      <c r="O47" s="13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(E48/D48)</f>
        <v>1.1478378378378378</v>
      </c>
      <c r="G48" t="s">
        <v>20</v>
      </c>
      <c r="H48">
        <v>92</v>
      </c>
      <c r="I48" s="7">
        <f>E48/H48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0"/>
        <v>40367.208333333336</v>
      </c>
      <c r="O48" s="13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(E49/D49)</f>
        <v>4.7526666666666664</v>
      </c>
      <c r="G49" t="s">
        <v>20</v>
      </c>
      <c r="H49">
        <v>149</v>
      </c>
      <c r="I49" s="7">
        <f>E49/H49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0"/>
        <v>41727.208333333336</v>
      </c>
      <c r="O49" s="13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(E50/D50)</f>
        <v>3.86972972972973</v>
      </c>
      <c r="G50" t="s">
        <v>20</v>
      </c>
      <c r="H50">
        <v>2431</v>
      </c>
      <c r="I50" s="7">
        <f>E50/H50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0"/>
        <v>42180.208333333328</v>
      </c>
      <c r="O50" s="13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(E51/D51)</f>
        <v>1.89625</v>
      </c>
      <c r="G51" t="s">
        <v>20</v>
      </c>
      <c r="H51">
        <v>303</v>
      </c>
      <c r="I51" s="7">
        <f>E51/H51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0"/>
        <v>43758.208333333328</v>
      </c>
      <c r="O51" s="13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(E52/D52)</f>
        <v>0.02</v>
      </c>
      <c r="G52" t="s">
        <v>14</v>
      </c>
      <c r="H52">
        <v>1</v>
      </c>
      <c r="I52" s="7">
        <f>E52/H52</f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0"/>
        <v>41487.208333333336</v>
      </c>
      <c r="O52" s="13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(E53/D53)</f>
        <v>0.91867805186590767</v>
      </c>
      <c r="G53" t="s">
        <v>14</v>
      </c>
      <c r="H53">
        <v>1467</v>
      </c>
      <c r="I53" s="7">
        <f>E53/H53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0"/>
        <v>40995.208333333336</v>
      </c>
      <c r="O53" s="13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(E54/D54)</f>
        <v>0.34152777777777776</v>
      </c>
      <c r="G54" t="s">
        <v>14</v>
      </c>
      <c r="H54">
        <v>75</v>
      </c>
      <c r="I54" s="7">
        <f>E54/H54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0"/>
        <v>40436.208333333336</v>
      </c>
      <c r="O54" s="13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(E55/D55)</f>
        <v>1.4040909090909091</v>
      </c>
      <c r="G55" t="s">
        <v>20</v>
      </c>
      <c r="H55">
        <v>209</v>
      </c>
      <c r="I55" s="7">
        <f>E55/H55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0"/>
        <v>41779.208333333336</v>
      </c>
      <c r="O55" s="13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(E56/D56)</f>
        <v>0.89866666666666661</v>
      </c>
      <c r="G56" t="s">
        <v>14</v>
      </c>
      <c r="H56">
        <v>120</v>
      </c>
      <c r="I56" s="7">
        <f>E56/H56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0"/>
        <v>43170.25</v>
      </c>
      <c r="O56" s="13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(E57/D57)</f>
        <v>1.7796969696969698</v>
      </c>
      <c r="G57" t="s">
        <v>20</v>
      </c>
      <c r="H57">
        <v>131</v>
      </c>
      <c r="I57" s="7">
        <f>E57/H57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0"/>
        <v>43311.208333333328</v>
      </c>
      <c r="O57" s="13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(E58/D58)</f>
        <v>1.436625</v>
      </c>
      <c r="G58" t="s">
        <v>20</v>
      </c>
      <c r="H58">
        <v>164</v>
      </c>
      <c r="I58" s="7">
        <f>E58/H58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0"/>
        <v>42014.25</v>
      </c>
      <c r="O58" s="13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(E59/D59)</f>
        <v>2.1527586206896552</v>
      </c>
      <c r="G59" t="s">
        <v>20</v>
      </c>
      <c r="H59">
        <v>201</v>
      </c>
      <c r="I59" s="7">
        <f>E59/H59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0"/>
        <v>42979.208333333328</v>
      </c>
      <c r="O59" s="13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(E60/D60)</f>
        <v>2.2711111111111113</v>
      </c>
      <c r="G60" t="s">
        <v>20</v>
      </c>
      <c r="H60">
        <v>211</v>
      </c>
      <c r="I60" s="7">
        <f>E60/H60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0"/>
        <v>42268.208333333328</v>
      </c>
      <c r="O60" s="13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(E61/D61)</f>
        <v>2.7507142857142859</v>
      </c>
      <c r="G61" t="s">
        <v>20</v>
      </c>
      <c r="H61">
        <v>128</v>
      </c>
      <c r="I61" s="7">
        <f>E61/H61</f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0"/>
        <v>42898.208333333328</v>
      </c>
      <c r="O61" s="13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(E62/D62)</f>
        <v>1.4437048832271762</v>
      </c>
      <c r="G62" t="s">
        <v>20</v>
      </c>
      <c r="H62">
        <v>1600</v>
      </c>
      <c r="I62" s="7">
        <f>E62/H62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0"/>
        <v>41107.208333333336</v>
      </c>
      <c r="O62" s="13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(E63/D63)</f>
        <v>0.92745983935742971</v>
      </c>
      <c r="G63" t="s">
        <v>14</v>
      </c>
      <c r="H63">
        <v>2253</v>
      </c>
      <c r="I63" s="7">
        <f>E63/H63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0"/>
        <v>40595.25</v>
      </c>
      <c r="O63" s="13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(E64/D64)</f>
        <v>7.226</v>
      </c>
      <c r="G64" t="s">
        <v>20</v>
      </c>
      <c r="H64">
        <v>249</v>
      </c>
      <c r="I64" s="7">
        <f>E64/H64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0"/>
        <v>42160.208333333328</v>
      </c>
      <c r="O64" s="13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(E65/D65)</f>
        <v>0.11851063829787234</v>
      </c>
      <c r="G65" t="s">
        <v>14</v>
      </c>
      <c r="H65">
        <v>5</v>
      </c>
      <c r="I65" s="7">
        <f>E65/H65</f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0"/>
        <v>42853.208333333328</v>
      </c>
      <c r="O65" s="13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(E66/D66)</f>
        <v>0.97642857142857142</v>
      </c>
      <c r="G66" t="s">
        <v>14</v>
      </c>
      <c r="H66">
        <v>38</v>
      </c>
      <c r="I66" s="7">
        <f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ref="N66:N129" si="2">(((L66/60)/60)/24)+DATE(1970,1,1)</f>
        <v>43283.208333333328</v>
      </c>
      <c r="O66" s="13">
        <f t="shared" ref="O66:O129" si="3"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(E67/D67)</f>
        <v>2.3614754098360655</v>
      </c>
      <c r="G67" t="s">
        <v>20</v>
      </c>
      <c r="H67">
        <v>236</v>
      </c>
      <c r="I67" s="7">
        <f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si="2"/>
        <v>40570.25</v>
      </c>
      <c r="O67" s="13">
        <f t="shared" si="3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(E68/D68)</f>
        <v>0.45068965517241377</v>
      </c>
      <c r="G68" t="s">
        <v>14</v>
      </c>
      <c r="H68">
        <v>12</v>
      </c>
      <c r="I68" s="7">
        <f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2"/>
        <v>42102.208333333328</v>
      </c>
      <c r="O68" s="13">
        <f t="shared" si="3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(E69/D69)</f>
        <v>1.6238567493112948</v>
      </c>
      <c r="G69" t="s">
        <v>20</v>
      </c>
      <c r="H69">
        <v>4065</v>
      </c>
      <c r="I69" s="7">
        <f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2"/>
        <v>40203.25</v>
      </c>
      <c r="O69" s="13">
        <f t="shared" si="3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(E70/D70)</f>
        <v>2.5452631578947367</v>
      </c>
      <c r="G70" t="s">
        <v>20</v>
      </c>
      <c r="H70">
        <v>246</v>
      </c>
      <c r="I70" s="7">
        <f>E70/H70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2"/>
        <v>42943.208333333328</v>
      </c>
      <c r="O70" s="13">
        <f t="shared" si="3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(E71/D71)</f>
        <v>0.24063291139240506</v>
      </c>
      <c r="G71" t="s">
        <v>74</v>
      </c>
      <c r="H71">
        <v>17</v>
      </c>
      <c r="I71" s="7">
        <f>E71/H71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2"/>
        <v>40531.25</v>
      </c>
      <c r="O71" s="13">
        <f t="shared" si="3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(E72/D72)</f>
        <v>1.2374140625000001</v>
      </c>
      <c r="G72" t="s">
        <v>20</v>
      </c>
      <c r="H72">
        <v>2475</v>
      </c>
      <c r="I72" s="7">
        <f>E72/H72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2"/>
        <v>40484.208333333336</v>
      </c>
      <c r="O72" s="13">
        <f t="shared" si="3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(E73/D73)</f>
        <v>1.0806666666666667</v>
      </c>
      <c r="G73" t="s">
        <v>20</v>
      </c>
      <c r="H73">
        <v>76</v>
      </c>
      <c r="I73" s="7">
        <f>E73/H73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2"/>
        <v>43799.25</v>
      </c>
      <c r="O73" s="13">
        <f t="shared" si="3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(E74/D74)</f>
        <v>6.7033333333333331</v>
      </c>
      <c r="G74" t="s">
        <v>20</v>
      </c>
      <c r="H74">
        <v>54</v>
      </c>
      <c r="I74" s="7">
        <f>E74/H74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2"/>
        <v>42186.208333333328</v>
      </c>
      <c r="O74" s="13">
        <f t="shared" si="3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(E75/D75)</f>
        <v>6.609285714285714</v>
      </c>
      <c r="G75" t="s">
        <v>20</v>
      </c>
      <c r="H75">
        <v>88</v>
      </c>
      <c r="I75" s="7">
        <f>E75/H75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2"/>
        <v>42701.25</v>
      </c>
      <c r="O75" s="13">
        <f t="shared" si="3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(E76/D76)</f>
        <v>1.2246153846153847</v>
      </c>
      <c r="G76" t="s">
        <v>20</v>
      </c>
      <c r="H76">
        <v>85</v>
      </c>
      <c r="I76" s="7">
        <f>E76/H76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2"/>
        <v>42456.208333333328</v>
      </c>
      <c r="O76" s="13">
        <f t="shared" si="3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(E77/D77)</f>
        <v>1.5057731958762886</v>
      </c>
      <c r="G77" t="s">
        <v>20</v>
      </c>
      <c r="H77">
        <v>170</v>
      </c>
      <c r="I77" s="7">
        <f>E77/H77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2"/>
        <v>43296.208333333328</v>
      </c>
      <c r="O77" s="13">
        <f t="shared" si="3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(E78/D78)</f>
        <v>0.78106590724165992</v>
      </c>
      <c r="G78" t="s">
        <v>14</v>
      </c>
      <c r="H78">
        <v>1684</v>
      </c>
      <c r="I78" s="7">
        <f>E78/H78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2"/>
        <v>42027.25</v>
      </c>
      <c r="O78" s="13">
        <f t="shared" si="3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(E79/D79)</f>
        <v>0.46947368421052632</v>
      </c>
      <c r="G79" t="s">
        <v>14</v>
      </c>
      <c r="H79">
        <v>56</v>
      </c>
      <c r="I79" s="7">
        <f>E79/H79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2"/>
        <v>40448.208333333336</v>
      </c>
      <c r="O79" s="13">
        <f t="shared" si="3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(E80/D80)</f>
        <v>3.008</v>
      </c>
      <c r="G80" t="s">
        <v>20</v>
      </c>
      <c r="H80">
        <v>330</v>
      </c>
      <c r="I80" s="7">
        <f>E80/H80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2"/>
        <v>43206.208333333328</v>
      </c>
      <c r="O80" s="13">
        <f t="shared" si="3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(E81/D81)</f>
        <v>0.6959861591695502</v>
      </c>
      <c r="G81" t="s">
        <v>14</v>
      </c>
      <c r="H81">
        <v>838</v>
      </c>
      <c r="I81" s="7">
        <f>E81/H81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2"/>
        <v>43267.208333333328</v>
      </c>
      <c r="O81" s="13">
        <f t="shared" si="3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(E82/D82)</f>
        <v>6.374545454545455</v>
      </c>
      <c r="G82" t="s">
        <v>20</v>
      </c>
      <c r="H82">
        <v>127</v>
      </c>
      <c r="I82" s="7">
        <f>E82/H82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2"/>
        <v>42976.208333333328</v>
      </c>
      <c r="O82" s="13">
        <f t="shared" si="3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(E83/D83)</f>
        <v>2.253392857142857</v>
      </c>
      <c r="G83" t="s">
        <v>20</v>
      </c>
      <c r="H83">
        <v>411</v>
      </c>
      <c r="I83" s="7">
        <f>E83/H83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2"/>
        <v>43062.25</v>
      </c>
      <c r="O83" s="13">
        <f t="shared" si="3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(E84/D84)</f>
        <v>14.973000000000001</v>
      </c>
      <c r="G84" t="s">
        <v>20</v>
      </c>
      <c r="H84">
        <v>180</v>
      </c>
      <c r="I84" s="7">
        <f>E84/H84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2"/>
        <v>43482.25</v>
      </c>
      <c r="O84" s="13">
        <f t="shared" si="3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(E85/D85)</f>
        <v>0.37590225563909774</v>
      </c>
      <c r="G85" t="s">
        <v>14</v>
      </c>
      <c r="H85">
        <v>1000</v>
      </c>
      <c r="I85" s="7">
        <f>E85/H85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2"/>
        <v>42579.208333333328</v>
      </c>
      <c r="O85" s="13">
        <f t="shared" si="3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(E86/D86)</f>
        <v>1.3236942675159236</v>
      </c>
      <c r="G86" t="s">
        <v>20</v>
      </c>
      <c r="H86">
        <v>374</v>
      </c>
      <c r="I86" s="7">
        <f>E86/H86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2"/>
        <v>41118.208333333336</v>
      </c>
      <c r="O86" s="13">
        <f t="shared" si="3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(E87/D87)</f>
        <v>1.3122448979591836</v>
      </c>
      <c r="G87" t="s">
        <v>20</v>
      </c>
      <c r="H87">
        <v>71</v>
      </c>
      <c r="I87" s="7">
        <f>E87/H87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2"/>
        <v>40797.208333333336</v>
      </c>
      <c r="O87" s="13">
        <f t="shared" si="3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(E88/D88)</f>
        <v>1.6763513513513513</v>
      </c>
      <c r="G88" t="s">
        <v>20</v>
      </c>
      <c r="H88">
        <v>203</v>
      </c>
      <c r="I88" s="7">
        <f>E88/H88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2"/>
        <v>42128.208333333328</v>
      </c>
      <c r="O88" s="13">
        <f t="shared" si="3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(E89/D89)</f>
        <v>0.6198488664987406</v>
      </c>
      <c r="G89" t="s">
        <v>14</v>
      </c>
      <c r="H89">
        <v>1482</v>
      </c>
      <c r="I89" s="7">
        <f>E89/H89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2"/>
        <v>40610.25</v>
      </c>
      <c r="O89" s="13">
        <f t="shared" si="3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(E90/D90)</f>
        <v>2.6074999999999999</v>
      </c>
      <c r="G90" t="s">
        <v>20</v>
      </c>
      <c r="H90">
        <v>113</v>
      </c>
      <c r="I90" s="7">
        <f>E90/H90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2"/>
        <v>42110.208333333328</v>
      </c>
      <c r="O90" s="13">
        <f t="shared" si="3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(E91/D91)</f>
        <v>2.5258823529411765</v>
      </c>
      <c r="G91" t="s">
        <v>20</v>
      </c>
      <c r="H91">
        <v>96</v>
      </c>
      <c r="I91" s="7">
        <f>E91/H91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2"/>
        <v>40283.208333333336</v>
      </c>
      <c r="O91" s="13">
        <f t="shared" si="3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(E92/D92)</f>
        <v>0.7861538461538462</v>
      </c>
      <c r="G92" t="s">
        <v>14</v>
      </c>
      <c r="H92">
        <v>106</v>
      </c>
      <c r="I92" s="7">
        <f>E92/H92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2"/>
        <v>42425.25</v>
      </c>
      <c r="O92" s="13">
        <f t="shared" si="3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(E93/D93)</f>
        <v>0.48404406999351912</v>
      </c>
      <c r="G93" t="s">
        <v>14</v>
      </c>
      <c r="H93">
        <v>679</v>
      </c>
      <c r="I93" s="7">
        <f>E93/H93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2"/>
        <v>42588.208333333328</v>
      </c>
      <c r="O93" s="13">
        <f t="shared" si="3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(E94/D94)</f>
        <v>2.5887500000000001</v>
      </c>
      <c r="G94" t="s">
        <v>20</v>
      </c>
      <c r="H94">
        <v>498</v>
      </c>
      <c r="I94" s="7">
        <f>E94/H94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2"/>
        <v>40352.208333333336</v>
      </c>
      <c r="O94" s="13">
        <f t="shared" si="3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(E95/D95)</f>
        <v>0.60548713235294116</v>
      </c>
      <c r="G95" t="s">
        <v>74</v>
      </c>
      <c r="H95">
        <v>610</v>
      </c>
      <c r="I95" s="7">
        <f>E95/H95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2"/>
        <v>41202.208333333336</v>
      </c>
      <c r="O95" s="13">
        <f t="shared" si="3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(E96/D96)</f>
        <v>3.036896551724138</v>
      </c>
      <c r="G96" t="s">
        <v>20</v>
      </c>
      <c r="H96">
        <v>180</v>
      </c>
      <c r="I96" s="7">
        <f>E96/H96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2"/>
        <v>43562.208333333328</v>
      </c>
      <c r="O96" s="13">
        <f t="shared" si="3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(E97/D97)</f>
        <v>1.1299999999999999</v>
      </c>
      <c r="G97" t="s">
        <v>20</v>
      </c>
      <c r="H97">
        <v>27</v>
      </c>
      <c r="I97" s="7">
        <f>E97/H97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2"/>
        <v>43752.208333333328</v>
      </c>
      <c r="O97" s="13">
        <f t="shared" si="3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(E98/D98)</f>
        <v>2.1737876614060259</v>
      </c>
      <c r="G98" t="s">
        <v>20</v>
      </c>
      <c r="H98">
        <v>2331</v>
      </c>
      <c r="I98" s="7">
        <f>E98/H98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2"/>
        <v>40612.25</v>
      </c>
      <c r="O98" s="13">
        <f t="shared" si="3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(E99/D99)</f>
        <v>9.2669230769230762</v>
      </c>
      <c r="G99" t="s">
        <v>20</v>
      </c>
      <c r="H99">
        <v>113</v>
      </c>
      <c r="I99" s="7">
        <f>E99/H99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2"/>
        <v>42180.208333333328</v>
      </c>
      <c r="O99" s="13">
        <f t="shared" si="3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(E100/D100)</f>
        <v>0.33692229038854804</v>
      </c>
      <c r="G100" t="s">
        <v>14</v>
      </c>
      <c r="H100">
        <v>1220</v>
      </c>
      <c r="I100" s="7">
        <f>E100/H100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2"/>
        <v>42212.208333333328</v>
      </c>
      <c r="O100" s="13">
        <f t="shared" si="3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(E101/D101)</f>
        <v>1.9672368421052631</v>
      </c>
      <c r="G101" t="s">
        <v>20</v>
      </c>
      <c r="H101">
        <v>164</v>
      </c>
      <c r="I101" s="7">
        <f>E101/H101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2"/>
        <v>41968.25</v>
      </c>
      <c r="O101" s="13">
        <f t="shared" si="3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(E102/D102)</f>
        <v>0.01</v>
      </c>
      <c r="G102" t="s">
        <v>14</v>
      </c>
      <c r="H102">
        <v>1</v>
      </c>
      <c r="I102" s="7">
        <f>E102/H102</f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2"/>
        <v>40835.208333333336</v>
      </c>
      <c r="O102" s="13">
        <f t="shared" si="3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(E103/D103)</f>
        <v>10.214444444444444</v>
      </c>
      <c r="G103" t="s">
        <v>20</v>
      </c>
      <c r="H103">
        <v>164</v>
      </c>
      <c r="I103" s="7">
        <f>E103/H103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2"/>
        <v>42056.25</v>
      </c>
      <c r="O103" s="13">
        <f t="shared" si="3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(E104/D104)</f>
        <v>2.8167567567567566</v>
      </c>
      <c r="G104" t="s">
        <v>20</v>
      </c>
      <c r="H104">
        <v>336</v>
      </c>
      <c r="I104" s="7">
        <f>E104/H104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2"/>
        <v>43234.208333333328</v>
      </c>
      <c r="O104" s="13">
        <f t="shared" si="3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(E105/D105)</f>
        <v>0.24610000000000001</v>
      </c>
      <c r="G105" t="s">
        <v>14</v>
      </c>
      <c r="H105">
        <v>37</v>
      </c>
      <c r="I105" s="7">
        <f>E105/H105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2"/>
        <v>40475.208333333336</v>
      </c>
      <c r="O105" s="13">
        <f t="shared" si="3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(E106/D106)</f>
        <v>1.4314010067114094</v>
      </c>
      <c r="G106" t="s">
        <v>20</v>
      </c>
      <c r="H106">
        <v>1917</v>
      </c>
      <c r="I106" s="7">
        <f>E106/H106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2"/>
        <v>42878.208333333328</v>
      </c>
      <c r="O106" s="13">
        <f t="shared" si="3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(E107/D107)</f>
        <v>1.4454411764705883</v>
      </c>
      <c r="G107" t="s">
        <v>20</v>
      </c>
      <c r="H107">
        <v>95</v>
      </c>
      <c r="I107" s="7">
        <f>E107/H107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2"/>
        <v>41366.208333333336</v>
      </c>
      <c r="O107" s="13">
        <f t="shared" si="3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(E108/D108)</f>
        <v>3.5912820512820511</v>
      </c>
      <c r="G108" t="s">
        <v>20</v>
      </c>
      <c r="H108">
        <v>147</v>
      </c>
      <c r="I108" s="7">
        <f>E108/H108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2"/>
        <v>43716.208333333328</v>
      </c>
      <c r="O108" s="13">
        <f t="shared" si="3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(E109/D109)</f>
        <v>1.8648571428571428</v>
      </c>
      <c r="G109" t="s">
        <v>20</v>
      </c>
      <c r="H109">
        <v>86</v>
      </c>
      <c r="I109" s="7">
        <f>E109/H109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2"/>
        <v>43213.208333333328</v>
      </c>
      <c r="O109" s="13">
        <f t="shared" si="3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(E110/D110)</f>
        <v>5.9526666666666666</v>
      </c>
      <c r="G110" t="s">
        <v>20</v>
      </c>
      <c r="H110">
        <v>83</v>
      </c>
      <c r="I110" s="7">
        <f>E110/H110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2"/>
        <v>41005.208333333336</v>
      </c>
      <c r="O110" s="13">
        <f t="shared" si="3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(E111/D111)</f>
        <v>0.5921153846153846</v>
      </c>
      <c r="G111" t="s">
        <v>14</v>
      </c>
      <c r="H111">
        <v>60</v>
      </c>
      <c r="I111" s="7">
        <f>E111/H111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2"/>
        <v>41651.25</v>
      </c>
      <c r="O111" s="13">
        <f t="shared" si="3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(E112/D112)</f>
        <v>0.14962780898876404</v>
      </c>
      <c r="G112" t="s">
        <v>14</v>
      </c>
      <c r="H112">
        <v>296</v>
      </c>
      <c r="I112" s="7">
        <f>E112/H112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2"/>
        <v>43354.208333333328</v>
      </c>
      <c r="O112" s="13">
        <f t="shared" si="3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(E113/D113)</f>
        <v>1.1995602605863191</v>
      </c>
      <c r="G113" t="s">
        <v>20</v>
      </c>
      <c r="H113">
        <v>676</v>
      </c>
      <c r="I113" s="7">
        <f>E113/H113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2"/>
        <v>41174.208333333336</v>
      </c>
      <c r="O113" s="13">
        <f t="shared" si="3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(E114/D114)</f>
        <v>2.6882978723404256</v>
      </c>
      <c r="G114" t="s">
        <v>20</v>
      </c>
      <c r="H114">
        <v>361</v>
      </c>
      <c r="I114" s="7">
        <f>E114/H114</f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2"/>
        <v>41875.208333333336</v>
      </c>
      <c r="O114" s="13">
        <f t="shared" si="3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(E115/D115)</f>
        <v>3.7687878787878786</v>
      </c>
      <c r="G115" t="s">
        <v>20</v>
      </c>
      <c r="H115">
        <v>131</v>
      </c>
      <c r="I115" s="7">
        <f>E115/H115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2"/>
        <v>42990.208333333328</v>
      </c>
      <c r="O115" s="13">
        <f t="shared" si="3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(E116/D116)</f>
        <v>7.2715789473684209</v>
      </c>
      <c r="G116" t="s">
        <v>20</v>
      </c>
      <c r="H116">
        <v>126</v>
      </c>
      <c r="I116" s="7">
        <f>E116/H116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2"/>
        <v>43564.208333333328</v>
      </c>
      <c r="O116" s="13">
        <f t="shared" si="3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(E117/D117)</f>
        <v>0.87211757648470301</v>
      </c>
      <c r="G117" t="s">
        <v>14</v>
      </c>
      <c r="H117">
        <v>3304</v>
      </c>
      <c r="I117" s="7">
        <f>E117/H117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2"/>
        <v>43056.25</v>
      </c>
      <c r="O117" s="13">
        <f t="shared" si="3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(E118/D118)</f>
        <v>0.88</v>
      </c>
      <c r="G118" t="s">
        <v>14</v>
      </c>
      <c r="H118">
        <v>73</v>
      </c>
      <c r="I118" s="7">
        <f>E118/H118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2"/>
        <v>42265.208333333328</v>
      </c>
      <c r="O118" s="13">
        <f t="shared" si="3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(E119/D119)</f>
        <v>1.7393877551020409</v>
      </c>
      <c r="G119" t="s">
        <v>20</v>
      </c>
      <c r="H119">
        <v>275</v>
      </c>
      <c r="I119" s="7">
        <f>E119/H119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2"/>
        <v>40808.208333333336</v>
      </c>
      <c r="O119" s="13">
        <f t="shared" si="3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(E120/D120)</f>
        <v>1.1761111111111111</v>
      </c>
      <c r="G120" t="s">
        <v>20</v>
      </c>
      <c r="H120">
        <v>67</v>
      </c>
      <c r="I120" s="7">
        <f>E120/H120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2"/>
        <v>41665.25</v>
      </c>
      <c r="O120" s="13">
        <f t="shared" si="3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(E121/D121)</f>
        <v>2.1496</v>
      </c>
      <c r="G121" t="s">
        <v>20</v>
      </c>
      <c r="H121">
        <v>154</v>
      </c>
      <c r="I121" s="7">
        <f>E121/H121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2"/>
        <v>41806.208333333336</v>
      </c>
      <c r="O121" s="13">
        <f t="shared" si="3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(E122/D122)</f>
        <v>1.4949667110519307</v>
      </c>
      <c r="G122" t="s">
        <v>20</v>
      </c>
      <c r="H122">
        <v>1782</v>
      </c>
      <c r="I122" s="7">
        <f>E122/H122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2"/>
        <v>42111.208333333328</v>
      </c>
      <c r="O122" s="13">
        <f t="shared" si="3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(E123/D123)</f>
        <v>2.1933995584988963</v>
      </c>
      <c r="G123" t="s">
        <v>20</v>
      </c>
      <c r="H123">
        <v>903</v>
      </c>
      <c r="I123" s="7">
        <f>E123/H123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2"/>
        <v>41917.208333333336</v>
      </c>
      <c r="O123" s="13">
        <f t="shared" si="3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(E124/D124)</f>
        <v>0.64367690058479532</v>
      </c>
      <c r="G124" t="s">
        <v>14</v>
      </c>
      <c r="H124">
        <v>3387</v>
      </c>
      <c r="I124" s="7">
        <f>E124/H124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2"/>
        <v>41970.25</v>
      </c>
      <c r="O124" s="13">
        <f t="shared" si="3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(E125/D125)</f>
        <v>0.18622397298818233</v>
      </c>
      <c r="G125" t="s">
        <v>14</v>
      </c>
      <c r="H125">
        <v>662</v>
      </c>
      <c r="I125" s="7">
        <f>E125/H125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2"/>
        <v>42332.25</v>
      </c>
      <c r="O125" s="13">
        <f t="shared" si="3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(E126/D126)</f>
        <v>3.6776923076923076</v>
      </c>
      <c r="G126" t="s">
        <v>20</v>
      </c>
      <c r="H126">
        <v>94</v>
      </c>
      <c r="I126" s="7">
        <f>E126/H126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2"/>
        <v>43598.208333333328</v>
      </c>
      <c r="O126" s="13">
        <f t="shared" si="3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(E127/D127)</f>
        <v>1.5990566037735849</v>
      </c>
      <c r="G127" t="s">
        <v>20</v>
      </c>
      <c r="H127">
        <v>180</v>
      </c>
      <c r="I127" s="7">
        <f>E127/H127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2"/>
        <v>43362.208333333328</v>
      </c>
      <c r="O127" s="13">
        <f t="shared" si="3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(E128/D128)</f>
        <v>0.38633185349611543</v>
      </c>
      <c r="G128" t="s">
        <v>14</v>
      </c>
      <c r="H128">
        <v>774</v>
      </c>
      <c r="I128" s="7">
        <f>E128/H128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2"/>
        <v>42596.208333333328</v>
      </c>
      <c r="O128" s="13">
        <f t="shared" si="3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(E129/D129)</f>
        <v>0.51421511627906979</v>
      </c>
      <c r="G129" t="s">
        <v>14</v>
      </c>
      <c r="H129">
        <v>672</v>
      </c>
      <c r="I129" s="7">
        <f>E129/H129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2"/>
        <v>40310.208333333336</v>
      </c>
      <c r="O129" s="13">
        <f t="shared" si="3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(E130/D130)</f>
        <v>0.60334277620396604</v>
      </c>
      <c r="G130" t="s">
        <v>74</v>
      </c>
      <c r="H130">
        <v>532</v>
      </c>
      <c r="I130" s="7">
        <f>E130/H130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ref="N130:N193" si="4">(((L130/60)/60)/24)+DATE(1970,1,1)</f>
        <v>40417.208333333336</v>
      </c>
      <c r="O130" s="13">
        <f t="shared" ref="O130:O193" si="5"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(E131/D131)</f>
        <v>3.2026936026936029E-2</v>
      </c>
      <c r="G131" t="s">
        <v>74</v>
      </c>
      <c r="H131">
        <v>55</v>
      </c>
      <c r="I131" s="7">
        <f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si="4"/>
        <v>42038.25</v>
      </c>
      <c r="O131" s="13">
        <f t="shared" si="5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(E132/D132)</f>
        <v>1.5546875</v>
      </c>
      <c r="G132" t="s">
        <v>20</v>
      </c>
      <c r="H132">
        <v>533</v>
      </c>
      <c r="I132" s="7">
        <f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4"/>
        <v>40842.208333333336</v>
      </c>
      <c r="O132" s="13">
        <f t="shared" si="5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(E133/D133)</f>
        <v>1.0085974499089254</v>
      </c>
      <c r="G133" t="s">
        <v>20</v>
      </c>
      <c r="H133">
        <v>2443</v>
      </c>
      <c r="I133" s="7">
        <f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4"/>
        <v>41607.25</v>
      </c>
      <c r="O133" s="13">
        <f t="shared" si="5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(E134/D134)</f>
        <v>1.1618181818181819</v>
      </c>
      <c r="G134" t="s">
        <v>20</v>
      </c>
      <c r="H134">
        <v>89</v>
      </c>
      <c r="I134" s="7">
        <f>E134/H134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4"/>
        <v>43112.25</v>
      </c>
      <c r="O134" s="13">
        <f t="shared" si="5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(E135/D135)</f>
        <v>3.1077777777777778</v>
      </c>
      <c r="G135" t="s">
        <v>20</v>
      </c>
      <c r="H135">
        <v>159</v>
      </c>
      <c r="I135" s="7">
        <f>E135/H135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4"/>
        <v>40767.208333333336</v>
      </c>
      <c r="O135" s="13">
        <f t="shared" si="5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(E136/D136)</f>
        <v>0.89736683417085428</v>
      </c>
      <c r="G136" t="s">
        <v>14</v>
      </c>
      <c r="H136">
        <v>940</v>
      </c>
      <c r="I136" s="7">
        <f>E136/H136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4"/>
        <v>40713.208333333336</v>
      </c>
      <c r="O136" s="13">
        <f t="shared" si="5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(E137/D137)</f>
        <v>0.71272727272727276</v>
      </c>
      <c r="G137" t="s">
        <v>14</v>
      </c>
      <c r="H137">
        <v>117</v>
      </c>
      <c r="I137" s="7">
        <f>E137/H137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4"/>
        <v>41340.25</v>
      </c>
      <c r="O137" s="13">
        <f t="shared" si="5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(E138/D138)</f>
        <v>3.2862318840579711E-2</v>
      </c>
      <c r="G138" t="s">
        <v>74</v>
      </c>
      <c r="H138">
        <v>58</v>
      </c>
      <c r="I138" s="7">
        <f>E138/H138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4"/>
        <v>41797.208333333336</v>
      </c>
      <c r="O138" s="13">
        <f t="shared" si="5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(E139/D139)</f>
        <v>2.617777777777778</v>
      </c>
      <c r="G139" t="s">
        <v>20</v>
      </c>
      <c r="H139">
        <v>50</v>
      </c>
      <c r="I139" s="7">
        <f>E139/H139</f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4"/>
        <v>40457.208333333336</v>
      </c>
      <c r="O139" s="13">
        <f t="shared" si="5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(E140/D140)</f>
        <v>0.96</v>
      </c>
      <c r="G140" t="s">
        <v>14</v>
      </c>
      <c r="H140">
        <v>115</v>
      </c>
      <c r="I140" s="7">
        <f>E140/H140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4"/>
        <v>41180.208333333336</v>
      </c>
      <c r="O140" s="13">
        <f t="shared" si="5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(E141/D141)</f>
        <v>0.20896851248642778</v>
      </c>
      <c r="G141" t="s">
        <v>14</v>
      </c>
      <c r="H141">
        <v>326</v>
      </c>
      <c r="I141" s="7">
        <f>E141/H141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4"/>
        <v>42115.208333333328</v>
      </c>
      <c r="O141" s="13">
        <f t="shared" si="5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(E142/D142)</f>
        <v>2.2316363636363636</v>
      </c>
      <c r="G142" t="s">
        <v>20</v>
      </c>
      <c r="H142">
        <v>186</v>
      </c>
      <c r="I142" s="7">
        <f>E142/H142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4"/>
        <v>43156.25</v>
      </c>
      <c r="O142" s="13">
        <f t="shared" si="5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(E143/D143)</f>
        <v>1.0159097978227061</v>
      </c>
      <c r="G143" t="s">
        <v>20</v>
      </c>
      <c r="H143">
        <v>1071</v>
      </c>
      <c r="I143" s="7">
        <f>E143/H143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4"/>
        <v>42167.208333333328</v>
      </c>
      <c r="O143" s="13">
        <f t="shared" si="5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(E144/D144)</f>
        <v>2.3003999999999998</v>
      </c>
      <c r="G144" t="s">
        <v>20</v>
      </c>
      <c r="H144">
        <v>117</v>
      </c>
      <c r="I144" s="7">
        <f>E144/H144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4"/>
        <v>41005.208333333336</v>
      </c>
      <c r="O144" s="13">
        <f t="shared" si="5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(E145/D145)</f>
        <v>1.355925925925926</v>
      </c>
      <c r="G145" t="s">
        <v>20</v>
      </c>
      <c r="H145">
        <v>70</v>
      </c>
      <c r="I145" s="7">
        <f>E145/H145</f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4"/>
        <v>40357.208333333336</v>
      </c>
      <c r="O145" s="13">
        <f t="shared" si="5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(E146/D146)</f>
        <v>1.2909999999999999</v>
      </c>
      <c r="G146" t="s">
        <v>20</v>
      </c>
      <c r="H146">
        <v>135</v>
      </c>
      <c r="I146" s="7">
        <f>E146/H146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4"/>
        <v>43633.208333333328</v>
      </c>
      <c r="O146" s="13">
        <f t="shared" si="5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(E147/D147)</f>
        <v>2.3651200000000001</v>
      </c>
      <c r="G147" t="s">
        <v>20</v>
      </c>
      <c r="H147">
        <v>768</v>
      </c>
      <c r="I147" s="7">
        <f>E147/H147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4"/>
        <v>41889.208333333336</v>
      </c>
      <c r="O147" s="13">
        <f t="shared" si="5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(E148/D148)</f>
        <v>0.17249999999999999</v>
      </c>
      <c r="G148" t="s">
        <v>74</v>
      </c>
      <c r="H148">
        <v>51</v>
      </c>
      <c r="I148" s="7">
        <f>E148/H148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4"/>
        <v>40855.25</v>
      </c>
      <c r="O148" s="13">
        <f t="shared" si="5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(E149/D149)</f>
        <v>1.1249397590361445</v>
      </c>
      <c r="G149" t="s">
        <v>20</v>
      </c>
      <c r="H149">
        <v>199</v>
      </c>
      <c r="I149" s="7">
        <f>E149/H149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4"/>
        <v>42534.208333333328</v>
      </c>
      <c r="O149" s="13">
        <f t="shared" si="5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(E150/D150)</f>
        <v>1.2102150537634409</v>
      </c>
      <c r="G150" t="s">
        <v>20</v>
      </c>
      <c r="H150">
        <v>107</v>
      </c>
      <c r="I150" s="7">
        <f>E150/H150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4"/>
        <v>42941.208333333328</v>
      </c>
      <c r="O150" s="13">
        <f t="shared" si="5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(E151/D151)</f>
        <v>2.1987096774193549</v>
      </c>
      <c r="G151" t="s">
        <v>20</v>
      </c>
      <c r="H151">
        <v>195</v>
      </c>
      <c r="I151" s="7">
        <f>E151/H151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4"/>
        <v>41275.25</v>
      </c>
      <c r="O151" s="13">
        <f t="shared" si="5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(E152/D152)</f>
        <v>0.01</v>
      </c>
      <c r="G152" t="s">
        <v>14</v>
      </c>
      <c r="H152">
        <v>1</v>
      </c>
      <c r="I152" s="7">
        <f>E152/H152</f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4"/>
        <v>43450.25</v>
      </c>
      <c r="O152" s="13">
        <f t="shared" si="5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(E153/D153)</f>
        <v>0.64166909620991253</v>
      </c>
      <c r="G153" t="s">
        <v>14</v>
      </c>
      <c r="H153">
        <v>1467</v>
      </c>
      <c r="I153" s="7">
        <f>E153/H153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4"/>
        <v>41799.208333333336</v>
      </c>
      <c r="O153" s="13">
        <f t="shared" si="5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(E154/D154)</f>
        <v>4.2306746987951804</v>
      </c>
      <c r="G154" t="s">
        <v>20</v>
      </c>
      <c r="H154">
        <v>3376</v>
      </c>
      <c r="I154" s="7">
        <f>E154/H154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4"/>
        <v>42783.25</v>
      </c>
      <c r="O154" s="13">
        <f t="shared" si="5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(E155/D155)</f>
        <v>0.92984160506863778</v>
      </c>
      <c r="G155" t="s">
        <v>14</v>
      </c>
      <c r="H155">
        <v>5681</v>
      </c>
      <c r="I155" s="7">
        <f>E155/H155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4"/>
        <v>41201.208333333336</v>
      </c>
      <c r="O155" s="13">
        <f t="shared" si="5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(E156/D156)</f>
        <v>0.58756567425569173</v>
      </c>
      <c r="G156" t="s">
        <v>14</v>
      </c>
      <c r="H156">
        <v>1059</v>
      </c>
      <c r="I156" s="7">
        <f>E156/H156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4"/>
        <v>42502.208333333328</v>
      </c>
      <c r="O156" s="13">
        <f t="shared" si="5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(E157/D157)</f>
        <v>0.65022222222222226</v>
      </c>
      <c r="G157" t="s">
        <v>14</v>
      </c>
      <c r="H157">
        <v>1194</v>
      </c>
      <c r="I157" s="7">
        <f>E157/H157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4"/>
        <v>40262.208333333336</v>
      </c>
      <c r="O157" s="13">
        <f t="shared" si="5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(E158/D158)</f>
        <v>0.73939560439560437</v>
      </c>
      <c r="G158" t="s">
        <v>74</v>
      </c>
      <c r="H158">
        <v>379</v>
      </c>
      <c r="I158" s="7">
        <f>E158/H158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4"/>
        <v>43743.208333333328</v>
      </c>
      <c r="O158" s="13">
        <f t="shared" si="5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(E159/D159)</f>
        <v>0.52666666666666662</v>
      </c>
      <c r="G159" t="s">
        <v>14</v>
      </c>
      <c r="H159">
        <v>30</v>
      </c>
      <c r="I159" s="7">
        <f>E159/H159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4"/>
        <v>41638.25</v>
      </c>
      <c r="O159" s="13">
        <f t="shared" si="5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(E160/D160)</f>
        <v>2.2095238095238097</v>
      </c>
      <c r="G160" t="s">
        <v>20</v>
      </c>
      <c r="H160">
        <v>41</v>
      </c>
      <c r="I160" s="7">
        <f>E160/H160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4"/>
        <v>42346.25</v>
      </c>
      <c r="O160" s="13">
        <f t="shared" si="5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(E161/D161)</f>
        <v>1.0001150627615063</v>
      </c>
      <c r="G161" t="s">
        <v>20</v>
      </c>
      <c r="H161">
        <v>1821</v>
      </c>
      <c r="I161" s="7">
        <f>E161/H161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4"/>
        <v>43551.208333333328</v>
      </c>
      <c r="O161" s="13">
        <f t="shared" si="5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(E162/D162)</f>
        <v>1.6231249999999999</v>
      </c>
      <c r="G162" t="s">
        <v>20</v>
      </c>
      <c r="H162">
        <v>164</v>
      </c>
      <c r="I162" s="7">
        <f>E162/H162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4"/>
        <v>43582.208333333328</v>
      </c>
      <c r="O162" s="13">
        <f t="shared" si="5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(E163/D163)</f>
        <v>0.78181818181818186</v>
      </c>
      <c r="G163" t="s">
        <v>14</v>
      </c>
      <c r="H163">
        <v>75</v>
      </c>
      <c r="I163" s="7">
        <f>E163/H163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4"/>
        <v>42270.208333333328</v>
      </c>
      <c r="O163" s="13">
        <f t="shared" si="5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(E164/D164)</f>
        <v>1.4973770491803278</v>
      </c>
      <c r="G164" t="s">
        <v>20</v>
      </c>
      <c r="H164">
        <v>157</v>
      </c>
      <c r="I164" s="7">
        <f>E164/H164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4"/>
        <v>43442.25</v>
      </c>
      <c r="O164" s="13">
        <f t="shared" si="5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(E165/D165)</f>
        <v>2.5325714285714285</v>
      </c>
      <c r="G165" t="s">
        <v>20</v>
      </c>
      <c r="H165">
        <v>246</v>
      </c>
      <c r="I165" s="7">
        <f>E165/H165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4"/>
        <v>43028.208333333328</v>
      </c>
      <c r="O165" s="13">
        <f t="shared" si="5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(E166/D166)</f>
        <v>1.0016943521594683</v>
      </c>
      <c r="G166" t="s">
        <v>20</v>
      </c>
      <c r="H166">
        <v>1396</v>
      </c>
      <c r="I166" s="7">
        <f>E166/H166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4"/>
        <v>43016.208333333328</v>
      </c>
      <c r="O166" s="13">
        <f t="shared" si="5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(E167/D167)</f>
        <v>1.2199004424778761</v>
      </c>
      <c r="G167" t="s">
        <v>20</v>
      </c>
      <c r="H167">
        <v>2506</v>
      </c>
      <c r="I167" s="7">
        <f>E167/H167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4"/>
        <v>42948.208333333328</v>
      </c>
      <c r="O167" s="13">
        <f t="shared" si="5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(E168/D168)</f>
        <v>1.3713265306122449</v>
      </c>
      <c r="G168" t="s">
        <v>20</v>
      </c>
      <c r="H168">
        <v>244</v>
      </c>
      <c r="I168" s="7">
        <f>E168/H168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4"/>
        <v>40534.25</v>
      </c>
      <c r="O168" s="13">
        <f t="shared" si="5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(E169/D169)</f>
        <v>4.155384615384615</v>
      </c>
      <c r="G169" t="s">
        <v>20</v>
      </c>
      <c r="H169">
        <v>146</v>
      </c>
      <c r="I169" s="7">
        <f>E169/H169</f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4"/>
        <v>41435.208333333336</v>
      </c>
      <c r="O169" s="13">
        <f t="shared" si="5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(E170/D170)</f>
        <v>0.3130913348946136</v>
      </c>
      <c r="G170" t="s">
        <v>14</v>
      </c>
      <c r="H170">
        <v>955</v>
      </c>
      <c r="I170" s="7">
        <f>E170/H170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4"/>
        <v>43518.25</v>
      </c>
      <c r="O170" s="13">
        <f t="shared" si="5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(E171/D171)</f>
        <v>4.240815450643777</v>
      </c>
      <c r="G171" t="s">
        <v>20</v>
      </c>
      <c r="H171">
        <v>1267</v>
      </c>
      <c r="I171" s="7">
        <f>E171/H171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4"/>
        <v>41077.208333333336</v>
      </c>
      <c r="O171" s="13">
        <f t="shared" si="5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(E172/D172)</f>
        <v>2.9388623072833599E-2</v>
      </c>
      <c r="G172" t="s">
        <v>14</v>
      </c>
      <c r="H172">
        <v>67</v>
      </c>
      <c r="I172" s="7">
        <f>E172/H172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4"/>
        <v>42950.208333333328</v>
      </c>
      <c r="O172" s="13">
        <f t="shared" si="5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(E173/D173)</f>
        <v>0.1063265306122449</v>
      </c>
      <c r="G173" t="s">
        <v>14</v>
      </c>
      <c r="H173">
        <v>5</v>
      </c>
      <c r="I173" s="7">
        <f>E173/H173</f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4"/>
        <v>41718.208333333336</v>
      </c>
      <c r="O173" s="13">
        <f t="shared" si="5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(E174/D174)</f>
        <v>0.82874999999999999</v>
      </c>
      <c r="G174" t="s">
        <v>14</v>
      </c>
      <c r="H174">
        <v>26</v>
      </c>
      <c r="I174" s="7">
        <f>E174/H174</f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4"/>
        <v>41839.208333333336</v>
      </c>
      <c r="O174" s="13">
        <f t="shared" si="5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(E175/D175)</f>
        <v>1.6301447776628748</v>
      </c>
      <c r="G175" t="s">
        <v>20</v>
      </c>
      <c r="H175">
        <v>1561</v>
      </c>
      <c r="I175" s="7">
        <f>E175/H175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4"/>
        <v>41412.208333333336</v>
      </c>
      <c r="O175" s="13">
        <f t="shared" si="5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(E176/D176)</f>
        <v>8.9466666666666672</v>
      </c>
      <c r="G176" t="s">
        <v>20</v>
      </c>
      <c r="H176">
        <v>48</v>
      </c>
      <c r="I176" s="7">
        <f>E176/H176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4"/>
        <v>42282.208333333328</v>
      </c>
      <c r="O176" s="13">
        <f t="shared" si="5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(E177/D177)</f>
        <v>0.26191501103752757</v>
      </c>
      <c r="G177" t="s">
        <v>14</v>
      </c>
      <c r="H177">
        <v>1130</v>
      </c>
      <c r="I177" s="7">
        <f>E177/H177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4"/>
        <v>42613.208333333328</v>
      </c>
      <c r="O177" s="13">
        <f t="shared" si="5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(E178/D178)</f>
        <v>0.74834782608695649</v>
      </c>
      <c r="G178" t="s">
        <v>14</v>
      </c>
      <c r="H178">
        <v>782</v>
      </c>
      <c r="I178" s="7">
        <f>E178/H178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4"/>
        <v>42616.208333333328</v>
      </c>
      <c r="O178" s="13">
        <f t="shared" si="5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(E179/D179)</f>
        <v>4.1647680412371137</v>
      </c>
      <c r="G179" t="s">
        <v>20</v>
      </c>
      <c r="H179">
        <v>2739</v>
      </c>
      <c r="I179" s="7">
        <f>E179/H179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4"/>
        <v>40497.25</v>
      </c>
      <c r="O179" s="13">
        <f t="shared" si="5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(E180/D180)</f>
        <v>0.96208333333333329</v>
      </c>
      <c r="G180" t="s">
        <v>14</v>
      </c>
      <c r="H180">
        <v>210</v>
      </c>
      <c r="I180" s="7">
        <f>E180/H180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4"/>
        <v>42999.208333333328</v>
      </c>
      <c r="O180" s="13">
        <f t="shared" si="5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(E181/D181)</f>
        <v>3.5771910112359548</v>
      </c>
      <c r="G181" t="s">
        <v>20</v>
      </c>
      <c r="H181">
        <v>3537</v>
      </c>
      <c r="I181" s="7">
        <f>E181/H181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4"/>
        <v>41350.208333333336</v>
      </c>
      <c r="O181" s="13">
        <f t="shared" si="5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(E182/D182)</f>
        <v>3.0845714285714285</v>
      </c>
      <c r="G182" t="s">
        <v>20</v>
      </c>
      <c r="H182">
        <v>2107</v>
      </c>
      <c r="I182" s="7">
        <f>E182/H182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4"/>
        <v>40259.208333333336</v>
      </c>
      <c r="O182" s="13">
        <f t="shared" si="5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(E183/D183)</f>
        <v>0.61802325581395345</v>
      </c>
      <c r="G183" t="s">
        <v>14</v>
      </c>
      <c r="H183">
        <v>136</v>
      </c>
      <c r="I183" s="7">
        <f>E183/H183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4"/>
        <v>43012.208333333328</v>
      </c>
      <c r="O183" s="13">
        <f t="shared" si="5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(E184/D184)</f>
        <v>7.2232472324723247</v>
      </c>
      <c r="G184" t="s">
        <v>20</v>
      </c>
      <c r="H184">
        <v>3318</v>
      </c>
      <c r="I184" s="7">
        <f>E184/H184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4"/>
        <v>43631.208333333328</v>
      </c>
      <c r="O184" s="13">
        <f t="shared" si="5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(E185/D185)</f>
        <v>0.69117647058823528</v>
      </c>
      <c r="G185" t="s">
        <v>14</v>
      </c>
      <c r="H185">
        <v>86</v>
      </c>
      <c r="I185" s="7">
        <f>E185/H185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4"/>
        <v>40430.208333333336</v>
      </c>
      <c r="O185" s="13">
        <f t="shared" si="5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(E186/D186)</f>
        <v>2.9305555555555554</v>
      </c>
      <c r="G186" t="s">
        <v>20</v>
      </c>
      <c r="H186">
        <v>340</v>
      </c>
      <c r="I186" s="7">
        <f>E186/H186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4"/>
        <v>43588.208333333328</v>
      </c>
      <c r="O186" s="13">
        <f t="shared" si="5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(E187/D187)</f>
        <v>0.71799999999999997</v>
      </c>
      <c r="G187" t="s">
        <v>14</v>
      </c>
      <c r="H187">
        <v>19</v>
      </c>
      <c r="I187" s="7">
        <f>E187/H187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4"/>
        <v>43233.208333333328</v>
      </c>
      <c r="O187" s="13">
        <f t="shared" si="5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(E188/D188)</f>
        <v>0.31934684684684683</v>
      </c>
      <c r="G188" t="s">
        <v>14</v>
      </c>
      <c r="H188">
        <v>886</v>
      </c>
      <c r="I188" s="7">
        <f>E188/H188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4"/>
        <v>41782.208333333336</v>
      </c>
      <c r="O188" s="13">
        <f t="shared" si="5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(E189/D189)</f>
        <v>2.2987375415282392</v>
      </c>
      <c r="G189" t="s">
        <v>20</v>
      </c>
      <c r="H189">
        <v>1442</v>
      </c>
      <c r="I189" s="7">
        <f>E189/H189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4"/>
        <v>41328.25</v>
      </c>
      <c r="O189" s="13">
        <f t="shared" si="5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(E190/D190)</f>
        <v>0.3201219512195122</v>
      </c>
      <c r="G190" t="s">
        <v>14</v>
      </c>
      <c r="H190">
        <v>35</v>
      </c>
      <c r="I190" s="7">
        <f>E190/H190</f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4"/>
        <v>41975.25</v>
      </c>
      <c r="O190" s="13">
        <f t="shared" si="5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(E191/D191)</f>
        <v>0.23525352848928385</v>
      </c>
      <c r="G191" t="s">
        <v>74</v>
      </c>
      <c r="H191">
        <v>441</v>
      </c>
      <c r="I191" s="7">
        <f>E191/H191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4"/>
        <v>42433.25</v>
      </c>
      <c r="O191" s="13">
        <f t="shared" si="5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(E192/D192)</f>
        <v>0.68594594594594593</v>
      </c>
      <c r="G192" t="s">
        <v>14</v>
      </c>
      <c r="H192">
        <v>24</v>
      </c>
      <c r="I192" s="7">
        <f>E192/H192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4"/>
        <v>41429.208333333336</v>
      </c>
      <c r="O192" s="13">
        <f t="shared" si="5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(E193/D193)</f>
        <v>0.37952380952380954</v>
      </c>
      <c r="G193" t="s">
        <v>14</v>
      </c>
      <c r="H193">
        <v>86</v>
      </c>
      <c r="I193" s="7">
        <f>E193/H193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4"/>
        <v>43536.208333333328</v>
      </c>
      <c r="O193" s="13">
        <f t="shared" si="5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(E194/D194)</f>
        <v>0.19992957746478873</v>
      </c>
      <c r="G194" t="s">
        <v>14</v>
      </c>
      <c r="H194">
        <v>243</v>
      </c>
      <c r="I194" s="7">
        <f>E194/H194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ref="N194:N257" si="6">(((L194/60)/60)/24)+DATE(1970,1,1)</f>
        <v>41817.208333333336</v>
      </c>
      <c r="O194" s="13">
        <f t="shared" ref="O194:O257" si="7"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(E195/D195)</f>
        <v>0.45636363636363636</v>
      </c>
      <c r="G195" t="s">
        <v>14</v>
      </c>
      <c r="H195">
        <v>65</v>
      </c>
      <c r="I195" s="7">
        <f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si="6"/>
        <v>43198.208333333328</v>
      </c>
      <c r="O195" s="13">
        <f t="shared" si="7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(E196/D196)</f>
        <v>1.227605633802817</v>
      </c>
      <c r="G196" t="s">
        <v>20</v>
      </c>
      <c r="H196">
        <v>126</v>
      </c>
      <c r="I196" s="7">
        <f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6"/>
        <v>42261.208333333328</v>
      </c>
      <c r="O196" s="13">
        <f t="shared" si="7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(E197/D197)</f>
        <v>3.61753164556962</v>
      </c>
      <c r="G197" t="s">
        <v>20</v>
      </c>
      <c r="H197">
        <v>524</v>
      </c>
      <c r="I197" s="7">
        <f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6"/>
        <v>43310.208333333328</v>
      </c>
      <c r="O197" s="13">
        <f t="shared" si="7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(E198/D198)</f>
        <v>0.63146341463414635</v>
      </c>
      <c r="G198" t="s">
        <v>14</v>
      </c>
      <c r="H198">
        <v>100</v>
      </c>
      <c r="I198" s="7">
        <f>E198/H198</f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6"/>
        <v>42616.208333333328</v>
      </c>
      <c r="O198" s="13">
        <f t="shared" si="7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(E199/D199)</f>
        <v>2.9820475319926874</v>
      </c>
      <c r="G199" t="s">
        <v>20</v>
      </c>
      <c r="H199">
        <v>1989</v>
      </c>
      <c r="I199" s="7">
        <f>E199/H199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6"/>
        <v>42909.208333333328</v>
      </c>
      <c r="O199" s="13">
        <f t="shared" si="7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(E200/D200)</f>
        <v>9.5585443037974685E-2</v>
      </c>
      <c r="G200" t="s">
        <v>14</v>
      </c>
      <c r="H200">
        <v>168</v>
      </c>
      <c r="I200" s="7">
        <f>E200/H200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6"/>
        <v>40396.208333333336</v>
      </c>
      <c r="O200" s="13">
        <f t="shared" si="7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(E201/D201)</f>
        <v>0.5377777777777778</v>
      </c>
      <c r="G201" t="s">
        <v>14</v>
      </c>
      <c r="H201">
        <v>13</v>
      </c>
      <c r="I201" s="7">
        <f>E201/H201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6"/>
        <v>42192.208333333328</v>
      </c>
      <c r="O201" s="13">
        <f t="shared" si="7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(E202/D202)</f>
        <v>0.02</v>
      </c>
      <c r="G202" t="s">
        <v>14</v>
      </c>
      <c r="H202">
        <v>1</v>
      </c>
      <c r="I202" s="7">
        <f>E202/H202</f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6"/>
        <v>40262.208333333336</v>
      </c>
      <c r="O202" s="13">
        <f t="shared" si="7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(E203/D203)</f>
        <v>6.8119047619047617</v>
      </c>
      <c r="G203" t="s">
        <v>20</v>
      </c>
      <c r="H203">
        <v>157</v>
      </c>
      <c r="I203" s="7">
        <f>E203/H203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6"/>
        <v>41845.208333333336</v>
      </c>
      <c r="O203" s="13">
        <f t="shared" si="7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(E204/D204)</f>
        <v>0.78831325301204824</v>
      </c>
      <c r="G204" t="s">
        <v>74</v>
      </c>
      <c r="H204">
        <v>82</v>
      </c>
      <c r="I204" s="7">
        <f>E204/H204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6"/>
        <v>40818.208333333336</v>
      </c>
      <c r="O204" s="13">
        <f t="shared" si="7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(E205/D205)</f>
        <v>1.3440792216817234</v>
      </c>
      <c r="G205" t="s">
        <v>20</v>
      </c>
      <c r="H205">
        <v>4498</v>
      </c>
      <c r="I205" s="7">
        <f>E205/H205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6"/>
        <v>42752.25</v>
      </c>
      <c r="O205" s="13">
        <f t="shared" si="7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(E206/D206)</f>
        <v>3.372E-2</v>
      </c>
      <c r="G206" t="s">
        <v>14</v>
      </c>
      <c r="H206">
        <v>40</v>
      </c>
      <c r="I206" s="7">
        <f>E206/H206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6"/>
        <v>40636.208333333336</v>
      </c>
      <c r="O206" s="13">
        <f t="shared" si="7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(E207/D207)</f>
        <v>4.3184615384615386</v>
      </c>
      <c r="G207" t="s">
        <v>20</v>
      </c>
      <c r="H207">
        <v>80</v>
      </c>
      <c r="I207" s="7">
        <f>E207/H207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6"/>
        <v>43390.208333333328</v>
      </c>
      <c r="O207" s="13">
        <f t="shared" si="7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(E208/D208)</f>
        <v>0.38844444444444443</v>
      </c>
      <c r="G208" t="s">
        <v>74</v>
      </c>
      <c r="H208">
        <v>57</v>
      </c>
      <c r="I208" s="7">
        <f>E208/H208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6"/>
        <v>40236.25</v>
      </c>
      <c r="O208" s="13">
        <f t="shared" si="7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(E209/D209)</f>
        <v>4.2569999999999997</v>
      </c>
      <c r="G209" t="s">
        <v>20</v>
      </c>
      <c r="H209">
        <v>43</v>
      </c>
      <c r="I209" s="7">
        <f>E209/H209</f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6"/>
        <v>43340.208333333328</v>
      </c>
      <c r="O209" s="13">
        <f t="shared" si="7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(E210/D210)</f>
        <v>1.0112239715591671</v>
      </c>
      <c r="G210" t="s">
        <v>20</v>
      </c>
      <c r="H210">
        <v>2053</v>
      </c>
      <c r="I210" s="7">
        <f>E210/H210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6"/>
        <v>43048.25</v>
      </c>
      <c r="O210" s="13">
        <f t="shared" si="7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(E211/D211)</f>
        <v>0.21188688946015424</v>
      </c>
      <c r="G211" t="s">
        <v>47</v>
      </c>
      <c r="H211">
        <v>808</v>
      </c>
      <c r="I211" s="7">
        <f>E211/H211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6"/>
        <v>42496.208333333328</v>
      </c>
      <c r="O211" s="13">
        <f t="shared" si="7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(E212/D212)</f>
        <v>0.67425531914893622</v>
      </c>
      <c r="G212" t="s">
        <v>14</v>
      </c>
      <c r="H212">
        <v>226</v>
      </c>
      <c r="I212" s="7">
        <f>E212/H212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6"/>
        <v>42797.25</v>
      </c>
      <c r="O212" s="13">
        <f t="shared" si="7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(E213/D213)</f>
        <v>0.9492337164750958</v>
      </c>
      <c r="G213" t="s">
        <v>14</v>
      </c>
      <c r="H213">
        <v>1625</v>
      </c>
      <c r="I213" s="7">
        <f>E213/H213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6"/>
        <v>41513.208333333336</v>
      </c>
      <c r="O213" s="13">
        <f t="shared" si="7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(E214/D214)</f>
        <v>1.5185185185185186</v>
      </c>
      <c r="G214" t="s">
        <v>20</v>
      </c>
      <c r="H214">
        <v>168</v>
      </c>
      <c r="I214" s="7">
        <f>E214/H214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6"/>
        <v>43814.25</v>
      </c>
      <c r="O214" s="13">
        <f t="shared" si="7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(E215/D215)</f>
        <v>1.9516382252559727</v>
      </c>
      <c r="G215" t="s">
        <v>20</v>
      </c>
      <c r="H215">
        <v>4289</v>
      </c>
      <c r="I215" s="7">
        <f>E215/H215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6"/>
        <v>40488.208333333336</v>
      </c>
      <c r="O215" s="13">
        <f t="shared" si="7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(E216/D216)</f>
        <v>10.231428571428571</v>
      </c>
      <c r="G216" t="s">
        <v>20</v>
      </c>
      <c r="H216">
        <v>165</v>
      </c>
      <c r="I216" s="7">
        <f>E216/H216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6"/>
        <v>40409.208333333336</v>
      </c>
      <c r="O216" s="13">
        <f t="shared" si="7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(E217/D217)</f>
        <v>3.8418367346938778E-2</v>
      </c>
      <c r="G217" t="s">
        <v>14</v>
      </c>
      <c r="H217">
        <v>143</v>
      </c>
      <c r="I217" s="7">
        <f>E217/H217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6"/>
        <v>43509.25</v>
      </c>
      <c r="O217" s="13">
        <f t="shared" si="7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(E218/D218)</f>
        <v>1.5507066557107643</v>
      </c>
      <c r="G218" t="s">
        <v>20</v>
      </c>
      <c r="H218">
        <v>1815</v>
      </c>
      <c r="I218" s="7">
        <f>E218/H218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6"/>
        <v>40869.25</v>
      </c>
      <c r="O218" s="13">
        <f t="shared" si="7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(E219/D219)</f>
        <v>0.44753477588871715</v>
      </c>
      <c r="G219" t="s">
        <v>14</v>
      </c>
      <c r="H219">
        <v>934</v>
      </c>
      <c r="I219" s="7">
        <f>E219/H219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6"/>
        <v>43583.208333333328</v>
      </c>
      <c r="O219" s="13">
        <f t="shared" si="7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(E220/D220)</f>
        <v>2.1594736842105262</v>
      </c>
      <c r="G220" t="s">
        <v>20</v>
      </c>
      <c r="H220">
        <v>397</v>
      </c>
      <c r="I220" s="7">
        <f>E220/H220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6"/>
        <v>40858.25</v>
      </c>
      <c r="O220" s="13">
        <f t="shared" si="7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(E221/D221)</f>
        <v>3.3212709832134291</v>
      </c>
      <c r="G221" t="s">
        <v>20</v>
      </c>
      <c r="H221">
        <v>1539</v>
      </c>
      <c r="I221" s="7">
        <f>E221/H221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6"/>
        <v>41137.208333333336</v>
      </c>
      <c r="O221" s="13">
        <f t="shared" si="7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(E222/D222)</f>
        <v>8.4430379746835441E-2</v>
      </c>
      <c r="G222" t="s">
        <v>14</v>
      </c>
      <c r="H222">
        <v>17</v>
      </c>
      <c r="I222" s="7">
        <f>E222/H222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6"/>
        <v>40725.208333333336</v>
      </c>
      <c r="O222" s="13">
        <f t="shared" si="7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(E223/D223)</f>
        <v>0.9862551440329218</v>
      </c>
      <c r="G223" t="s">
        <v>14</v>
      </c>
      <c r="H223">
        <v>2179</v>
      </c>
      <c r="I223" s="7">
        <f>E223/H223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6"/>
        <v>41081.208333333336</v>
      </c>
      <c r="O223" s="13">
        <f t="shared" si="7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(E224/D224)</f>
        <v>1.3797916666666667</v>
      </c>
      <c r="G224" t="s">
        <v>20</v>
      </c>
      <c r="H224">
        <v>138</v>
      </c>
      <c r="I224" s="7">
        <f>E224/H224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6"/>
        <v>41914.208333333336</v>
      </c>
      <c r="O224" s="13">
        <f t="shared" si="7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(E225/D225)</f>
        <v>0.93810996563573879</v>
      </c>
      <c r="G225" t="s">
        <v>14</v>
      </c>
      <c r="H225">
        <v>931</v>
      </c>
      <c r="I225" s="7">
        <f>E225/H225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6"/>
        <v>42445.208333333328</v>
      </c>
      <c r="O225" s="13">
        <f t="shared" si="7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(E226/D226)</f>
        <v>4.0363930885529156</v>
      </c>
      <c r="G226" t="s">
        <v>20</v>
      </c>
      <c r="H226">
        <v>3594</v>
      </c>
      <c r="I226" s="7">
        <f>E226/H226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6"/>
        <v>41906.208333333336</v>
      </c>
      <c r="O226" s="13">
        <f t="shared" si="7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(E227/D227)</f>
        <v>2.6017404129793511</v>
      </c>
      <c r="G227" t="s">
        <v>20</v>
      </c>
      <c r="H227">
        <v>5880</v>
      </c>
      <c r="I227" s="7">
        <f>E227/H227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6"/>
        <v>41762.208333333336</v>
      </c>
      <c r="O227" s="13">
        <f t="shared" si="7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(E228/D228)</f>
        <v>3.6663333333333332</v>
      </c>
      <c r="G228" t="s">
        <v>20</v>
      </c>
      <c r="H228">
        <v>112</v>
      </c>
      <c r="I228" s="7">
        <f>E228/H228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6"/>
        <v>40276.208333333336</v>
      </c>
      <c r="O228" s="13">
        <f t="shared" si="7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(E229/D229)</f>
        <v>1.687208538587849</v>
      </c>
      <c r="G229" t="s">
        <v>20</v>
      </c>
      <c r="H229">
        <v>943</v>
      </c>
      <c r="I229" s="7">
        <f>E229/H229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6"/>
        <v>42139.208333333328</v>
      </c>
      <c r="O229" s="13">
        <f t="shared" si="7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(E230/D230)</f>
        <v>1.1990717911530093</v>
      </c>
      <c r="G230" t="s">
        <v>20</v>
      </c>
      <c r="H230">
        <v>2468</v>
      </c>
      <c r="I230" s="7">
        <f>E230/H230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6"/>
        <v>42613.208333333328</v>
      </c>
      <c r="O230" s="13">
        <f t="shared" si="7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(E231/D231)</f>
        <v>1.936892523364486</v>
      </c>
      <c r="G231" t="s">
        <v>20</v>
      </c>
      <c r="H231">
        <v>2551</v>
      </c>
      <c r="I231" s="7">
        <f>E231/H231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6"/>
        <v>42887.208333333328</v>
      </c>
      <c r="O231" s="13">
        <f t="shared" si="7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(E232/D232)</f>
        <v>4.2016666666666671</v>
      </c>
      <c r="G232" t="s">
        <v>20</v>
      </c>
      <c r="H232">
        <v>101</v>
      </c>
      <c r="I232" s="7">
        <f>E232/H232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6"/>
        <v>43805.25</v>
      </c>
      <c r="O232" s="13">
        <f t="shared" si="7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(E233/D233)</f>
        <v>0.76708333333333334</v>
      </c>
      <c r="G233" t="s">
        <v>74</v>
      </c>
      <c r="H233">
        <v>67</v>
      </c>
      <c r="I233" s="7">
        <f>E233/H233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6"/>
        <v>41415.208333333336</v>
      </c>
      <c r="O233" s="13">
        <f t="shared" si="7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(E234/D234)</f>
        <v>1.7126470588235294</v>
      </c>
      <c r="G234" t="s">
        <v>20</v>
      </c>
      <c r="H234">
        <v>92</v>
      </c>
      <c r="I234" s="7">
        <f>E234/H234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6"/>
        <v>42576.208333333328</v>
      </c>
      <c r="O234" s="13">
        <f t="shared" si="7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(E235/D235)</f>
        <v>1.5789473684210527</v>
      </c>
      <c r="G235" t="s">
        <v>20</v>
      </c>
      <c r="H235">
        <v>62</v>
      </c>
      <c r="I235" s="7">
        <f>E235/H235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6"/>
        <v>40706.208333333336</v>
      </c>
      <c r="O235" s="13">
        <f t="shared" si="7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(E236/D236)</f>
        <v>1.0908</v>
      </c>
      <c r="G236" t="s">
        <v>20</v>
      </c>
      <c r="H236">
        <v>149</v>
      </c>
      <c r="I236" s="7">
        <f>E236/H236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6"/>
        <v>42969.208333333328</v>
      </c>
      <c r="O236" s="13">
        <f t="shared" si="7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(E237/D237)</f>
        <v>0.41732558139534881</v>
      </c>
      <c r="G237" t="s">
        <v>14</v>
      </c>
      <c r="H237">
        <v>92</v>
      </c>
      <c r="I237" s="7">
        <f>E237/H237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6"/>
        <v>42779.25</v>
      </c>
      <c r="O237" s="13">
        <f t="shared" si="7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(E238/D238)</f>
        <v>0.10944303797468355</v>
      </c>
      <c r="G238" t="s">
        <v>14</v>
      </c>
      <c r="H238">
        <v>57</v>
      </c>
      <c r="I238" s="7">
        <f>E238/H238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6"/>
        <v>43641.208333333328</v>
      </c>
      <c r="O238" s="13">
        <f t="shared" si="7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(E239/D239)</f>
        <v>1.593763440860215</v>
      </c>
      <c r="G239" t="s">
        <v>20</v>
      </c>
      <c r="H239">
        <v>329</v>
      </c>
      <c r="I239" s="7">
        <f>E239/H239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6"/>
        <v>41754.208333333336</v>
      </c>
      <c r="O239" s="13">
        <f t="shared" si="7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(E240/D240)</f>
        <v>4.2241666666666671</v>
      </c>
      <c r="G240" t="s">
        <v>20</v>
      </c>
      <c r="H240">
        <v>97</v>
      </c>
      <c r="I240" s="7">
        <f>E240/H240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6"/>
        <v>43083.25</v>
      </c>
      <c r="O240" s="13">
        <f t="shared" si="7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(E241/D241)</f>
        <v>0.97718749999999999</v>
      </c>
      <c r="G241" t="s">
        <v>14</v>
      </c>
      <c r="H241">
        <v>41</v>
      </c>
      <c r="I241" s="7">
        <f>E241/H241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6"/>
        <v>42245.208333333328</v>
      </c>
      <c r="O241" s="13">
        <f t="shared" si="7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(E242/D242)</f>
        <v>4.1878911564625847</v>
      </c>
      <c r="G242" t="s">
        <v>20</v>
      </c>
      <c r="H242">
        <v>1784</v>
      </c>
      <c r="I242" s="7">
        <f>E242/H242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6"/>
        <v>40396.208333333336</v>
      </c>
      <c r="O242" s="13">
        <f t="shared" si="7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(E243/D243)</f>
        <v>1.0191632047477746</v>
      </c>
      <c r="G243" t="s">
        <v>20</v>
      </c>
      <c r="H243">
        <v>1684</v>
      </c>
      <c r="I243" s="7">
        <f>E243/H243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6"/>
        <v>41742.208333333336</v>
      </c>
      <c r="O243" s="13">
        <f t="shared" si="7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(E244/D244)</f>
        <v>1.2772619047619047</v>
      </c>
      <c r="G244" t="s">
        <v>20</v>
      </c>
      <c r="H244">
        <v>250</v>
      </c>
      <c r="I244" s="7">
        <f>E244/H244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6"/>
        <v>42865.208333333328</v>
      </c>
      <c r="O244" s="13">
        <f t="shared" si="7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(E245/D245)</f>
        <v>4.4521739130434783</v>
      </c>
      <c r="G245" t="s">
        <v>20</v>
      </c>
      <c r="H245">
        <v>238</v>
      </c>
      <c r="I245" s="7">
        <f>E245/H245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6"/>
        <v>43163.25</v>
      </c>
      <c r="O245" s="13">
        <f t="shared" si="7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(E246/D246)</f>
        <v>5.6971428571428575</v>
      </c>
      <c r="G246" t="s">
        <v>20</v>
      </c>
      <c r="H246">
        <v>53</v>
      </c>
      <c r="I246" s="7">
        <f>E246/H246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6"/>
        <v>41834.208333333336</v>
      </c>
      <c r="O246" s="13">
        <f t="shared" si="7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(E247/D247)</f>
        <v>5.0934482758620687</v>
      </c>
      <c r="G247" t="s">
        <v>20</v>
      </c>
      <c r="H247">
        <v>214</v>
      </c>
      <c r="I247" s="7">
        <f>E247/H247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6"/>
        <v>41736.208333333336</v>
      </c>
      <c r="O247" s="13">
        <f t="shared" si="7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(E248/D248)</f>
        <v>3.2553333333333332</v>
      </c>
      <c r="G248" t="s">
        <v>20</v>
      </c>
      <c r="H248">
        <v>222</v>
      </c>
      <c r="I248" s="7">
        <f>E248/H248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6"/>
        <v>41491.208333333336</v>
      </c>
      <c r="O248" s="13">
        <f t="shared" si="7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(E249/D249)</f>
        <v>9.3261616161616168</v>
      </c>
      <c r="G249" t="s">
        <v>20</v>
      </c>
      <c r="H249">
        <v>1884</v>
      </c>
      <c r="I249" s="7">
        <f>E249/H249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6"/>
        <v>42726.25</v>
      </c>
      <c r="O249" s="13">
        <f t="shared" si="7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(E250/D250)</f>
        <v>2.1133870967741935</v>
      </c>
      <c r="G250" t="s">
        <v>20</v>
      </c>
      <c r="H250">
        <v>218</v>
      </c>
      <c r="I250" s="7">
        <f>E250/H250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6"/>
        <v>42004.25</v>
      </c>
      <c r="O250" s="13">
        <f t="shared" si="7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(E251/D251)</f>
        <v>2.7332520325203253</v>
      </c>
      <c r="G251" t="s">
        <v>20</v>
      </c>
      <c r="H251">
        <v>6465</v>
      </c>
      <c r="I251" s="7">
        <f>E251/H251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6"/>
        <v>42006.25</v>
      </c>
      <c r="O251" s="13">
        <f t="shared" si="7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(E252/D252)</f>
        <v>0.03</v>
      </c>
      <c r="G252" t="s">
        <v>14</v>
      </c>
      <c r="H252">
        <v>1</v>
      </c>
      <c r="I252" s="7">
        <f>E252/H252</f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6"/>
        <v>40203.25</v>
      </c>
      <c r="O252" s="13">
        <f t="shared" si="7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(E253/D253)</f>
        <v>0.54084507042253516</v>
      </c>
      <c r="G253" t="s">
        <v>14</v>
      </c>
      <c r="H253">
        <v>101</v>
      </c>
      <c r="I253" s="7">
        <f>E253/H253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6"/>
        <v>41252.25</v>
      </c>
      <c r="O253" s="13">
        <f t="shared" si="7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(E254/D254)</f>
        <v>6.2629999999999999</v>
      </c>
      <c r="G254" t="s">
        <v>20</v>
      </c>
      <c r="H254">
        <v>59</v>
      </c>
      <c r="I254" s="7">
        <f>E254/H254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6"/>
        <v>41572.208333333336</v>
      </c>
      <c r="O254" s="13">
        <f t="shared" si="7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(E255/D255)</f>
        <v>0.8902139917695473</v>
      </c>
      <c r="G255" t="s">
        <v>14</v>
      </c>
      <c r="H255">
        <v>1335</v>
      </c>
      <c r="I255" s="7">
        <f>E255/H255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6"/>
        <v>40641.208333333336</v>
      </c>
      <c r="O255" s="13">
        <f t="shared" si="7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(E256/D256)</f>
        <v>1.8489130434782608</v>
      </c>
      <c r="G256" t="s">
        <v>20</v>
      </c>
      <c r="H256">
        <v>88</v>
      </c>
      <c r="I256" s="7">
        <f>E256/H256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6"/>
        <v>42787.25</v>
      </c>
      <c r="O256" s="13">
        <f t="shared" si="7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(E257/D257)</f>
        <v>1.2016770186335404</v>
      </c>
      <c r="G257" t="s">
        <v>20</v>
      </c>
      <c r="H257">
        <v>1697</v>
      </c>
      <c r="I257" s="7">
        <f>E257/H257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6"/>
        <v>40590.25</v>
      </c>
      <c r="O257" s="13">
        <f t="shared" si="7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(E258/D258)</f>
        <v>0.23390243902439026</v>
      </c>
      <c r="G258" t="s">
        <v>14</v>
      </c>
      <c r="H258">
        <v>15</v>
      </c>
      <c r="I258" s="7">
        <f>E258/H258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ref="N258:N321" si="8">(((L258/60)/60)/24)+DATE(1970,1,1)</f>
        <v>42393.25</v>
      </c>
      <c r="O258" s="13">
        <f t="shared" ref="O258:O321" si="9"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(E259/D259)</f>
        <v>1.46</v>
      </c>
      <c r="G259" t="s">
        <v>20</v>
      </c>
      <c r="H259">
        <v>92</v>
      </c>
      <c r="I259" s="7">
        <f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si="8"/>
        <v>41338.25</v>
      </c>
      <c r="O259" s="13">
        <f t="shared" si="9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(E260/D260)</f>
        <v>2.6848000000000001</v>
      </c>
      <c r="G260" t="s">
        <v>20</v>
      </c>
      <c r="H260">
        <v>186</v>
      </c>
      <c r="I260" s="7">
        <f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8"/>
        <v>42712.25</v>
      </c>
      <c r="O260" s="13">
        <f t="shared" si="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(E261/D261)</f>
        <v>5.9749999999999996</v>
      </c>
      <c r="G261" t="s">
        <v>20</v>
      </c>
      <c r="H261">
        <v>138</v>
      </c>
      <c r="I261" s="7">
        <f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8"/>
        <v>41251.25</v>
      </c>
      <c r="O261" s="13">
        <f t="shared" si="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(E262/D262)</f>
        <v>1.5769841269841269</v>
      </c>
      <c r="G262" t="s">
        <v>20</v>
      </c>
      <c r="H262">
        <v>261</v>
      </c>
      <c r="I262" s="7">
        <f>E262/H262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8"/>
        <v>41180.208333333336</v>
      </c>
      <c r="O262" s="13">
        <f t="shared" si="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(E263/D263)</f>
        <v>0.31201660735468567</v>
      </c>
      <c r="G263" t="s">
        <v>14</v>
      </c>
      <c r="H263">
        <v>454</v>
      </c>
      <c r="I263" s="7">
        <f>E263/H263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8"/>
        <v>40415.208333333336</v>
      </c>
      <c r="O263" s="13">
        <f t="shared" si="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(E264/D264)</f>
        <v>3.1341176470588237</v>
      </c>
      <c r="G264" t="s">
        <v>20</v>
      </c>
      <c r="H264">
        <v>107</v>
      </c>
      <c r="I264" s="7">
        <f>E264/H264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8"/>
        <v>40638.208333333336</v>
      </c>
      <c r="O264" s="13">
        <f t="shared" si="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(E265/D265)</f>
        <v>3.7089655172413791</v>
      </c>
      <c r="G265" t="s">
        <v>20</v>
      </c>
      <c r="H265">
        <v>199</v>
      </c>
      <c r="I265" s="7">
        <f>E265/H265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8"/>
        <v>40187.25</v>
      </c>
      <c r="O265" s="13">
        <f t="shared" si="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(E266/D266)</f>
        <v>3.6266447368421053</v>
      </c>
      <c r="G266" t="s">
        <v>20</v>
      </c>
      <c r="H266">
        <v>5512</v>
      </c>
      <c r="I266" s="7">
        <f>E266/H266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8"/>
        <v>41317.25</v>
      </c>
      <c r="O266" s="13">
        <f t="shared" si="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(E267/D267)</f>
        <v>1.2308163265306122</v>
      </c>
      <c r="G267" t="s">
        <v>20</v>
      </c>
      <c r="H267">
        <v>86</v>
      </c>
      <c r="I267" s="7">
        <f>E267/H267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8"/>
        <v>42372.25</v>
      </c>
      <c r="O267" s="13">
        <f t="shared" si="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(E268/D268)</f>
        <v>0.76766756032171579</v>
      </c>
      <c r="G268" t="s">
        <v>14</v>
      </c>
      <c r="H268">
        <v>3182</v>
      </c>
      <c r="I268" s="7">
        <f>E268/H268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8"/>
        <v>41950.25</v>
      </c>
      <c r="O268" s="13">
        <f t="shared" si="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(E269/D269)</f>
        <v>2.3362012987012988</v>
      </c>
      <c r="G269" t="s">
        <v>20</v>
      </c>
      <c r="H269">
        <v>2768</v>
      </c>
      <c r="I269" s="7">
        <f>E269/H269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8"/>
        <v>41206.208333333336</v>
      </c>
      <c r="O269" s="13">
        <f t="shared" si="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(E270/D270)</f>
        <v>1.8053333333333332</v>
      </c>
      <c r="G270" t="s">
        <v>20</v>
      </c>
      <c r="H270">
        <v>48</v>
      </c>
      <c r="I270" s="7">
        <f>E270/H270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8"/>
        <v>41186.208333333336</v>
      </c>
      <c r="O270" s="13">
        <f t="shared" si="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(E271/D271)</f>
        <v>2.5262857142857142</v>
      </c>
      <c r="G271" t="s">
        <v>20</v>
      </c>
      <c r="H271">
        <v>87</v>
      </c>
      <c r="I271" s="7">
        <f>E271/H271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8"/>
        <v>43496.25</v>
      </c>
      <c r="O271" s="13">
        <f t="shared" si="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(E272/D272)</f>
        <v>0.27176538240368026</v>
      </c>
      <c r="G272" t="s">
        <v>74</v>
      </c>
      <c r="H272">
        <v>1890</v>
      </c>
      <c r="I272" s="7">
        <f>E272/H272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8"/>
        <v>40514.25</v>
      </c>
      <c r="O272" s="13">
        <f t="shared" si="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(E273/D273)</f>
        <v>1.2706571242680547E-2</v>
      </c>
      <c r="G273" t="s">
        <v>47</v>
      </c>
      <c r="H273">
        <v>61</v>
      </c>
      <c r="I273" s="7">
        <f>E273/H273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8"/>
        <v>42345.25</v>
      </c>
      <c r="O273" s="13">
        <f t="shared" si="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(E274/D274)</f>
        <v>3.0400978473581213</v>
      </c>
      <c r="G274" t="s">
        <v>20</v>
      </c>
      <c r="H274">
        <v>1894</v>
      </c>
      <c r="I274" s="7">
        <f>E274/H274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8"/>
        <v>43656.208333333328</v>
      </c>
      <c r="O274" s="13">
        <f t="shared" si="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(E275/D275)</f>
        <v>1.3723076923076922</v>
      </c>
      <c r="G275" t="s">
        <v>20</v>
      </c>
      <c r="H275">
        <v>282</v>
      </c>
      <c r="I275" s="7">
        <f>E275/H275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8"/>
        <v>42995.208333333328</v>
      </c>
      <c r="O275" s="13">
        <f t="shared" si="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(E276/D276)</f>
        <v>0.32208333333333333</v>
      </c>
      <c r="G276" t="s">
        <v>14</v>
      </c>
      <c r="H276">
        <v>15</v>
      </c>
      <c r="I276" s="7">
        <f>E276/H276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8"/>
        <v>43045.25</v>
      </c>
      <c r="O276" s="13">
        <f t="shared" si="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(E277/D277)</f>
        <v>2.4151282051282053</v>
      </c>
      <c r="G277" t="s">
        <v>20</v>
      </c>
      <c r="H277">
        <v>116</v>
      </c>
      <c r="I277" s="7">
        <f>E277/H277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8"/>
        <v>43561.208333333328</v>
      </c>
      <c r="O277" s="13">
        <f t="shared" si="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(E278/D278)</f>
        <v>0.96799999999999997</v>
      </c>
      <c r="G278" t="s">
        <v>14</v>
      </c>
      <c r="H278">
        <v>133</v>
      </c>
      <c r="I278" s="7">
        <f>E278/H278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8"/>
        <v>41018.208333333336</v>
      </c>
      <c r="O278" s="13">
        <f t="shared" si="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(E279/D279)</f>
        <v>10.664285714285715</v>
      </c>
      <c r="G279" t="s">
        <v>20</v>
      </c>
      <c r="H279">
        <v>83</v>
      </c>
      <c r="I279" s="7">
        <f>E279/H279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8"/>
        <v>40378.208333333336</v>
      </c>
      <c r="O279" s="13">
        <f t="shared" si="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(E280/D280)</f>
        <v>3.2588888888888889</v>
      </c>
      <c r="G280" t="s">
        <v>20</v>
      </c>
      <c r="H280">
        <v>91</v>
      </c>
      <c r="I280" s="7">
        <f>E280/H280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8"/>
        <v>41239.25</v>
      </c>
      <c r="O280" s="13">
        <f t="shared" si="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(E281/D281)</f>
        <v>1.7070000000000001</v>
      </c>
      <c r="G281" t="s">
        <v>20</v>
      </c>
      <c r="H281">
        <v>546</v>
      </c>
      <c r="I281" s="7">
        <f>E281/H281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8"/>
        <v>43346.208333333328</v>
      </c>
      <c r="O281" s="13">
        <f t="shared" si="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(E282/D282)</f>
        <v>5.8144</v>
      </c>
      <c r="G282" t="s">
        <v>20</v>
      </c>
      <c r="H282">
        <v>393</v>
      </c>
      <c r="I282" s="7">
        <f>E282/H282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8"/>
        <v>43060.25</v>
      </c>
      <c r="O282" s="13">
        <f t="shared" si="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(E283/D283)</f>
        <v>0.91520972644376897</v>
      </c>
      <c r="G283" t="s">
        <v>14</v>
      </c>
      <c r="H283">
        <v>2062</v>
      </c>
      <c r="I283" s="7">
        <f>E283/H283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8"/>
        <v>40979.25</v>
      </c>
      <c r="O283" s="13">
        <f t="shared" si="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(E284/D284)</f>
        <v>1.0804761904761904</v>
      </c>
      <c r="G284" t="s">
        <v>20</v>
      </c>
      <c r="H284">
        <v>133</v>
      </c>
      <c r="I284" s="7">
        <f>E284/H284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8"/>
        <v>42701.25</v>
      </c>
      <c r="O284" s="13">
        <f t="shared" si="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(E285/D285)</f>
        <v>0.18728395061728395</v>
      </c>
      <c r="G285" t="s">
        <v>14</v>
      </c>
      <c r="H285">
        <v>29</v>
      </c>
      <c r="I285" s="7">
        <f>E285/H285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8"/>
        <v>42520.208333333328</v>
      </c>
      <c r="O285" s="13">
        <f t="shared" si="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(E286/D286)</f>
        <v>0.83193877551020412</v>
      </c>
      <c r="G286" t="s">
        <v>14</v>
      </c>
      <c r="H286">
        <v>132</v>
      </c>
      <c r="I286" s="7">
        <f>E286/H286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8"/>
        <v>41030.208333333336</v>
      </c>
      <c r="O286" s="13">
        <f t="shared" si="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(E287/D287)</f>
        <v>7.0633333333333335</v>
      </c>
      <c r="G287" t="s">
        <v>20</v>
      </c>
      <c r="H287">
        <v>254</v>
      </c>
      <c r="I287" s="7">
        <f>E287/H287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8"/>
        <v>42623.208333333328</v>
      </c>
      <c r="O287" s="13">
        <f t="shared" si="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(E288/D288)</f>
        <v>0.17446030330062445</v>
      </c>
      <c r="G288" t="s">
        <v>74</v>
      </c>
      <c r="H288">
        <v>184</v>
      </c>
      <c r="I288" s="7">
        <f>E288/H288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8"/>
        <v>42697.25</v>
      </c>
      <c r="O288" s="13">
        <f t="shared" si="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(E289/D289)</f>
        <v>2.0973015873015872</v>
      </c>
      <c r="G289" t="s">
        <v>20</v>
      </c>
      <c r="H289">
        <v>176</v>
      </c>
      <c r="I289" s="7">
        <f>E289/H289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8"/>
        <v>42122.208333333328</v>
      </c>
      <c r="O289" s="13">
        <f t="shared" si="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(E290/D290)</f>
        <v>0.97785714285714287</v>
      </c>
      <c r="G290" t="s">
        <v>14</v>
      </c>
      <c r="H290">
        <v>137</v>
      </c>
      <c r="I290" s="7">
        <f>E290/H290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8"/>
        <v>40982.208333333336</v>
      </c>
      <c r="O290" s="13">
        <f t="shared" si="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(E291/D291)</f>
        <v>16.842500000000001</v>
      </c>
      <c r="G291" t="s">
        <v>20</v>
      </c>
      <c r="H291">
        <v>337</v>
      </c>
      <c r="I291" s="7">
        <f>E291/H291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8"/>
        <v>42219.208333333328</v>
      </c>
      <c r="O291" s="13">
        <f t="shared" si="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(E292/D292)</f>
        <v>0.54402135231316728</v>
      </c>
      <c r="G292" t="s">
        <v>14</v>
      </c>
      <c r="H292">
        <v>908</v>
      </c>
      <c r="I292" s="7">
        <f>E292/H292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8"/>
        <v>41404.208333333336</v>
      </c>
      <c r="O292" s="13">
        <f t="shared" si="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(E293/D293)</f>
        <v>4.5661111111111108</v>
      </c>
      <c r="G293" t="s">
        <v>20</v>
      </c>
      <c r="H293">
        <v>107</v>
      </c>
      <c r="I293" s="7">
        <f>E293/H293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8"/>
        <v>40831.208333333336</v>
      </c>
      <c r="O293" s="13">
        <f t="shared" si="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(E294/D294)</f>
        <v>9.8219178082191785E-2</v>
      </c>
      <c r="G294" t="s">
        <v>14</v>
      </c>
      <c r="H294">
        <v>10</v>
      </c>
      <c r="I294" s="7">
        <f>E294/H294</f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8"/>
        <v>40984.208333333336</v>
      </c>
      <c r="O294" s="13">
        <f t="shared" si="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(E295/D295)</f>
        <v>0.16384615384615384</v>
      </c>
      <c r="G295" t="s">
        <v>74</v>
      </c>
      <c r="H295">
        <v>32</v>
      </c>
      <c r="I295" s="7">
        <f>E295/H295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8"/>
        <v>40456.208333333336</v>
      </c>
      <c r="O295" s="13">
        <f t="shared" si="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(E296/D296)</f>
        <v>13.396666666666667</v>
      </c>
      <c r="G296" t="s">
        <v>20</v>
      </c>
      <c r="H296">
        <v>183</v>
      </c>
      <c r="I296" s="7">
        <f>E296/H296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8"/>
        <v>43399.208333333328</v>
      </c>
      <c r="O296" s="13">
        <f t="shared" si="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(E297/D297)</f>
        <v>0.35650077760497667</v>
      </c>
      <c r="G297" t="s">
        <v>14</v>
      </c>
      <c r="H297">
        <v>1910</v>
      </c>
      <c r="I297" s="7">
        <f>E297/H297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8"/>
        <v>41562.208333333336</v>
      </c>
      <c r="O297" s="13">
        <f t="shared" si="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(E298/D298)</f>
        <v>0.54950819672131146</v>
      </c>
      <c r="G298" t="s">
        <v>14</v>
      </c>
      <c r="H298">
        <v>38</v>
      </c>
      <c r="I298" s="7">
        <f>E298/H298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8"/>
        <v>43493.25</v>
      </c>
      <c r="O298" s="13">
        <f t="shared" si="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(E299/D299)</f>
        <v>0.94236111111111109</v>
      </c>
      <c r="G299" t="s">
        <v>14</v>
      </c>
      <c r="H299">
        <v>104</v>
      </c>
      <c r="I299" s="7">
        <f>E299/H299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8"/>
        <v>41653.25</v>
      </c>
      <c r="O299" s="13">
        <f t="shared" si="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(E300/D300)</f>
        <v>1.4391428571428571</v>
      </c>
      <c r="G300" t="s">
        <v>20</v>
      </c>
      <c r="H300">
        <v>72</v>
      </c>
      <c r="I300" s="7">
        <f>E300/H300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8"/>
        <v>42426.25</v>
      </c>
      <c r="O300" s="13">
        <f t="shared" si="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(E301/D301)</f>
        <v>0.51421052631578945</v>
      </c>
      <c r="G301" t="s">
        <v>14</v>
      </c>
      <c r="H301">
        <v>49</v>
      </c>
      <c r="I301" s="7">
        <f>E301/H301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8"/>
        <v>42432.25</v>
      </c>
      <c r="O301" s="13">
        <f t="shared" si="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(E302/D302)</f>
        <v>0.05</v>
      </c>
      <c r="G302" t="s">
        <v>14</v>
      </c>
      <c r="H302">
        <v>1</v>
      </c>
      <c r="I302" s="7">
        <f>E302/H302</f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8"/>
        <v>42977.208333333328</v>
      </c>
      <c r="O302" s="13">
        <f t="shared" si="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(E303/D303)</f>
        <v>13.446666666666667</v>
      </c>
      <c r="G303" t="s">
        <v>20</v>
      </c>
      <c r="H303">
        <v>295</v>
      </c>
      <c r="I303" s="7">
        <f>E303/H303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8"/>
        <v>42061.25</v>
      </c>
      <c r="O303" s="13">
        <f t="shared" si="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(E304/D304)</f>
        <v>0.31844940867279897</v>
      </c>
      <c r="G304" t="s">
        <v>14</v>
      </c>
      <c r="H304">
        <v>245</v>
      </c>
      <c r="I304" s="7">
        <f>E304/H304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8"/>
        <v>43345.208333333328</v>
      </c>
      <c r="O304" s="13">
        <f t="shared" si="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(E305/D305)</f>
        <v>0.82617647058823529</v>
      </c>
      <c r="G305" t="s">
        <v>14</v>
      </c>
      <c r="H305">
        <v>32</v>
      </c>
      <c r="I305" s="7">
        <f>E305/H305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8"/>
        <v>42376.25</v>
      </c>
      <c r="O305" s="13">
        <f t="shared" si="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(E306/D306)</f>
        <v>5.4614285714285717</v>
      </c>
      <c r="G306" t="s">
        <v>20</v>
      </c>
      <c r="H306">
        <v>142</v>
      </c>
      <c r="I306" s="7">
        <f>E306/H306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8"/>
        <v>42589.208333333328</v>
      </c>
      <c r="O306" s="13">
        <f t="shared" si="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(E307/D307)</f>
        <v>2.8621428571428571</v>
      </c>
      <c r="G307" t="s">
        <v>20</v>
      </c>
      <c r="H307">
        <v>85</v>
      </c>
      <c r="I307" s="7">
        <f>E307/H307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8"/>
        <v>42448.208333333328</v>
      </c>
      <c r="O307" s="13">
        <f t="shared" si="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(E308/D308)</f>
        <v>7.9076923076923072E-2</v>
      </c>
      <c r="G308" t="s">
        <v>14</v>
      </c>
      <c r="H308">
        <v>7</v>
      </c>
      <c r="I308" s="7">
        <f>E308/H308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8"/>
        <v>42930.208333333328</v>
      </c>
      <c r="O308" s="13">
        <f t="shared" si="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(E309/D309)</f>
        <v>1.3213677811550153</v>
      </c>
      <c r="G309" t="s">
        <v>20</v>
      </c>
      <c r="H309">
        <v>659</v>
      </c>
      <c r="I309" s="7">
        <f>E309/H309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8"/>
        <v>41066.208333333336</v>
      </c>
      <c r="O309" s="13">
        <f t="shared" si="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(E310/D310)</f>
        <v>0.74077834179357027</v>
      </c>
      <c r="G310" t="s">
        <v>14</v>
      </c>
      <c r="H310">
        <v>803</v>
      </c>
      <c r="I310" s="7">
        <f>E310/H310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8"/>
        <v>40651.208333333336</v>
      </c>
      <c r="O310" s="13">
        <f t="shared" si="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(E311/D311)</f>
        <v>0.75292682926829269</v>
      </c>
      <c r="G311" t="s">
        <v>74</v>
      </c>
      <c r="H311">
        <v>75</v>
      </c>
      <c r="I311" s="7">
        <f>E311/H311</f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8"/>
        <v>40807.208333333336</v>
      </c>
      <c r="O311" s="13">
        <f t="shared" si="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(E312/D312)</f>
        <v>0.20333333333333334</v>
      </c>
      <c r="G312" t="s">
        <v>14</v>
      </c>
      <c r="H312">
        <v>16</v>
      </c>
      <c r="I312" s="7">
        <f>E312/H312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8"/>
        <v>40277.208333333336</v>
      </c>
      <c r="O312" s="13">
        <f t="shared" si="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(E313/D313)</f>
        <v>2.0336507936507937</v>
      </c>
      <c r="G313" t="s">
        <v>20</v>
      </c>
      <c r="H313">
        <v>121</v>
      </c>
      <c r="I313" s="7">
        <f>E313/H313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8"/>
        <v>40590.25</v>
      </c>
      <c r="O313" s="13">
        <f t="shared" si="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(E314/D314)</f>
        <v>3.1022842639593908</v>
      </c>
      <c r="G314" t="s">
        <v>20</v>
      </c>
      <c r="H314">
        <v>3742</v>
      </c>
      <c r="I314" s="7">
        <f>E314/H314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8"/>
        <v>41572.208333333336</v>
      </c>
      <c r="O314" s="13">
        <f t="shared" si="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(E315/D315)</f>
        <v>3.9531818181818181</v>
      </c>
      <c r="G315" t="s">
        <v>20</v>
      </c>
      <c r="H315">
        <v>223</v>
      </c>
      <c r="I315" s="7">
        <f>E315/H315</f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8"/>
        <v>40966.25</v>
      </c>
      <c r="O315" s="13">
        <f t="shared" si="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(E316/D316)</f>
        <v>2.9471428571428571</v>
      </c>
      <c r="G316" t="s">
        <v>20</v>
      </c>
      <c r="H316">
        <v>133</v>
      </c>
      <c r="I316" s="7">
        <f>E316/H316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8"/>
        <v>43536.208333333328</v>
      </c>
      <c r="O316" s="13">
        <f t="shared" si="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(E317/D317)</f>
        <v>0.33894736842105261</v>
      </c>
      <c r="G317" t="s">
        <v>14</v>
      </c>
      <c r="H317">
        <v>31</v>
      </c>
      <c r="I317" s="7">
        <f>E317/H317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8"/>
        <v>41783.208333333336</v>
      </c>
      <c r="O317" s="13">
        <f t="shared" si="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(E318/D318)</f>
        <v>0.66677083333333331</v>
      </c>
      <c r="G318" t="s">
        <v>14</v>
      </c>
      <c r="H318">
        <v>108</v>
      </c>
      <c r="I318" s="7">
        <f>E318/H318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8"/>
        <v>43788.25</v>
      </c>
      <c r="O318" s="13">
        <f t="shared" si="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(E319/D319)</f>
        <v>0.19227272727272726</v>
      </c>
      <c r="G319" t="s">
        <v>14</v>
      </c>
      <c r="H319">
        <v>30</v>
      </c>
      <c r="I319" s="7">
        <f>E319/H319</f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8"/>
        <v>42869.208333333328</v>
      </c>
      <c r="O319" s="13">
        <f t="shared" si="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(E320/D320)</f>
        <v>0.15842105263157893</v>
      </c>
      <c r="G320" t="s">
        <v>14</v>
      </c>
      <c r="H320">
        <v>17</v>
      </c>
      <c r="I320" s="7">
        <f>E320/H320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8"/>
        <v>41684.25</v>
      </c>
      <c r="O320" s="13">
        <f t="shared" si="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(E321/D321)</f>
        <v>0.38702380952380955</v>
      </c>
      <c r="G321" t="s">
        <v>74</v>
      </c>
      <c r="H321">
        <v>64</v>
      </c>
      <c r="I321" s="7">
        <f>E321/H321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8"/>
        <v>40402.208333333336</v>
      </c>
      <c r="O321" s="13">
        <f t="shared" si="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(E322/D322)</f>
        <v>9.5876777251184833E-2</v>
      </c>
      <c r="G322" t="s">
        <v>14</v>
      </c>
      <c r="H322">
        <v>80</v>
      </c>
      <c r="I322" s="7">
        <f>E322/H322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ref="N322:N385" si="10">(((L322/60)/60)/24)+DATE(1970,1,1)</f>
        <v>40673.208333333336</v>
      </c>
      <c r="O322" s="13">
        <f t="shared" ref="O322:O385" si="11"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(E323/D323)</f>
        <v>0.94144366197183094</v>
      </c>
      <c r="G323" t="s">
        <v>14</v>
      </c>
      <c r="H323">
        <v>2468</v>
      </c>
      <c r="I323" s="7">
        <f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si="10"/>
        <v>40634.208333333336</v>
      </c>
      <c r="O323" s="13">
        <f t="shared" si="11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(E324/D324)</f>
        <v>1.6656234096692113</v>
      </c>
      <c r="G324" t="s">
        <v>20</v>
      </c>
      <c r="H324">
        <v>5168</v>
      </c>
      <c r="I324" s="7">
        <f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10"/>
        <v>40507.25</v>
      </c>
      <c r="O324" s="13">
        <f t="shared" si="1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(E325/D325)</f>
        <v>0.24134831460674158</v>
      </c>
      <c r="G325" t="s">
        <v>14</v>
      </c>
      <c r="H325">
        <v>26</v>
      </c>
      <c r="I325" s="7">
        <f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10"/>
        <v>41725.208333333336</v>
      </c>
      <c r="O325" s="13">
        <f t="shared" si="1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(E326/D326)</f>
        <v>1.6405633802816901</v>
      </c>
      <c r="G326" t="s">
        <v>20</v>
      </c>
      <c r="H326">
        <v>307</v>
      </c>
      <c r="I326" s="7">
        <f>E326/H326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10"/>
        <v>42176.208333333328</v>
      </c>
      <c r="O326" s="13">
        <f t="shared" si="1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(E327/D327)</f>
        <v>0.90723076923076929</v>
      </c>
      <c r="G327" t="s">
        <v>14</v>
      </c>
      <c r="H327">
        <v>73</v>
      </c>
      <c r="I327" s="7">
        <f>E327/H327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10"/>
        <v>43267.208333333328</v>
      </c>
      <c r="O327" s="13">
        <f t="shared" si="1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(E328/D328)</f>
        <v>0.46194444444444444</v>
      </c>
      <c r="G328" t="s">
        <v>14</v>
      </c>
      <c r="H328">
        <v>128</v>
      </c>
      <c r="I328" s="7">
        <f>E328/H328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10"/>
        <v>42364.25</v>
      </c>
      <c r="O328" s="13">
        <f t="shared" si="1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(E329/D329)</f>
        <v>0.38538461538461538</v>
      </c>
      <c r="G329" t="s">
        <v>14</v>
      </c>
      <c r="H329">
        <v>33</v>
      </c>
      <c r="I329" s="7">
        <f>E329/H329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10"/>
        <v>43705.208333333328</v>
      </c>
      <c r="O329" s="13">
        <f t="shared" si="1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(E330/D330)</f>
        <v>1.3356231003039514</v>
      </c>
      <c r="G330" t="s">
        <v>20</v>
      </c>
      <c r="H330">
        <v>2441</v>
      </c>
      <c r="I330" s="7">
        <f>E330/H330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10"/>
        <v>43434.25</v>
      </c>
      <c r="O330" s="13">
        <f t="shared" si="1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(E331/D331)</f>
        <v>0.22896588486140726</v>
      </c>
      <c r="G331" t="s">
        <v>47</v>
      </c>
      <c r="H331">
        <v>211</v>
      </c>
      <c r="I331" s="7">
        <f>E331/H331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10"/>
        <v>42716.25</v>
      </c>
      <c r="O331" s="13">
        <f t="shared" si="1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(E332/D332)</f>
        <v>1.8495548961424333</v>
      </c>
      <c r="G332" t="s">
        <v>20</v>
      </c>
      <c r="H332">
        <v>1385</v>
      </c>
      <c r="I332" s="7">
        <f>E332/H332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10"/>
        <v>43077.25</v>
      </c>
      <c r="O332" s="13">
        <f t="shared" si="1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(E333/D333)</f>
        <v>4.4372727272727275</v>
      </c>
      <c r="G333" t="s">
        <v>20</v>
      </c>
      <c r="H333">
        <v>190</v>
      </c>
      <c r="I333" s="7">
        <f>E333/H333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10"/>
        <v>40896.25</v>
      </c>
      <c r="O333" s="13">
        <f t="shared" si="1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(E334/D334)</f>
        <v>1.999806763285024</v>
      </c>
      <c r="G334" t="s">
        <v>20</v>
      </c>
      <c r="H334">
        <v>470</v>
      </c>
      <c r="I334" s="7">
        <f>E334/H334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10"/>
        <v>41361.208333333336</v>
      </c>
      <c r="O334" s="13">
        <f t="shared" si="1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(E335/D335)</f>
        <v>1.2395833333333333</v>
      </c>
      <c r="G335" t="s">
        <v>20</v>
      </c>
      <c r="H335">
        <v>253</v>
      </c>
      <c r="I335" s="7">
        <f>E335/H335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10"/>
        <v>43424.25</v>
      </c>
      <c r="O335" s="13">
        <f t="shared" si="1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(E336/D336)</f>
        <v>1.8661329305135952</v>
      </c>
      <c r="G336" t="s">
        <v>20</v>
      </c>
      <c r="H336">
        <v>1113</v>
      </c>
      <c r="I336" s="7">
        <f>E336/H336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10"/>
        <v>43110.25</v>
      </c>
      <c r="O336" s="13">
        <f t="shared" si="1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(E337/D337)</f>
        <v>1.1428538550057536</v>
      </c>
      <c r="G337" t="s">
        <v>20</v>
      </c>
      <c r="H337">
        <v>2283</v>
      </c>
      <c r="I337" s="7">
        <f>E337/H337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10"/>
        <v>43784.25</v>
      </c>
      <c r="O337" s="13">
        <f t="shared" si="1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(E338/D338)</f>
        <v>0.97032531824611035</v>
      </c>
      <c r="G338" t="s">
        <v>14</v>
      </c>
      <c r="H338">
        <v>1072</v>
      </c>
      <c r="I338" s="7">
        <f>E338/H338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10"/>
        <v>40527.25</v>
      </c>
      <c r="O338" s="13">
        <f t="shared" si="1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(E339/D339)</f>
        <v>1.2281904761904763</v>
      </c>
      <c r="G339" t="s">
        <v>20</v>
      </c>
      <c r="H339">
        <v>1095</v>
      </c>
      <c r="I339" s="7">
        <f>E339/H339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10"/>
        <v>43780.25</v>
      </c>
      <c r="O339" s="13">
        <f t="shared" si="1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(E340/D340)</f>
        <v>1.7914326647564469</v>
      </c>
      <c r="G340" t="s">
        <v>20</v>
      </c>
      <c r="H340">
        <v>1690</v>
      </c>
      <c r="I340" s="7">
        <f>E340/H340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10"/>
        <v>40821.208333333336</v>
      </c>
      <c r="O340" s="13">
        <f t="shared" si="1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(E341/D341)</f>
        <v>0.79951577402787966</v>
      </c>
      <c r="G341" t="s">
        <v>74</v>
      </c>
      <c r="H341">
        <v>1297</v>
      </c>
      <c r="I341" s="7">
        <f>E341/H341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10"/>
        <v>42949.208333333328</v>
      </c>
      <c r="O341" s="13">
        <f t="shared" si="1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(E342/D342)</f>
        <v>0.94242587601078165</v>
      </c>
      <c r="G342" t="s">
        <v>14</v>
      </c>
      <c r="H342">
        <v>393</v>
      </c>
      <c r="I342" s="7">
        <f>E342/H342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10"/>
        <v>40889.25</v>
      </c>
      <c r="O342" s="13">
        <f t="shared" si="1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(E343/D343)</f>
        <v>0.84669291338582675</v>
      </c>
      <c r="G343" t="s">
        <v>14</v>
      </c>
      <c r="H343">
        <v>1257</v>
      </c>
      <c r="I343" s="7">
        <f>E343/H343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10"/>
        <v>42244.208333333328</v>
      </c>
      <c r="O343" s="13">
        <f t="shared" si="1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(E344/D344)</f>
        <v>0.66521920668058454</v>
      </c>
      <c r="G344" t="s">
        <v>14</v>
      </c>
      <c r="H344">
        <v>328</v>
      </c>
      <c r="I344" s="7">
        <f>E344/H344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10"/>
        <v>41475.208333333336</v>
      </c>
      <c r="O344" s="13">
        <f t="shared" si="1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(E345/D345)</f>
        <v>0.53922222222222227</v>
      </c>
      <c r="G345" t="s">
        <v>14</v>
      </c>
      <c r="H345">
        <v>147</v>
      </c>
      <c r="I345" s="7">
        <f>E345/H345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10"/>
        <v>41597.25</v>
      </c>
      <c r="O345" s="13">
        <f t="shared" si="1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(E346/D346)</f>
        <v>0.41983299595141699</v>
      </c>
      <c r="G346" t="s">
        <v>14</v>
      </c>
      <c r="H346">
        <v>830</v>
      </c>
      <c r="I346" s="7">
        <f>E346/H346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10"/>
        <v>43122.25</v>
      </c>
      <c r="O346" s="13">
        <f t="shared" si="1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(E347/D347)</f>
        <v>0.14694796954314721</v>
      </c>
      <c r="G347" t="s">
        <v>14</v>
      </c>
      <c r="H347">
        <v>331</v>
      </c>
      <c r="I347" s="7">
        <f>E347/H347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10"/>
        <v>42194.208333333328</v>
      </c>
      <c r="O347" s="13">
        <f t="shared" si="1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(E348/D348)</f>
        <v>0.34475</v>
      </c>
      <c r="G348" t="s">
        <v>14</v>
      </c>
      <c r="H348">
        <v>25</v>
      </c>
      <c r="I348" s="7">
        <f>E348/H348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10"/>
        <v>42971.208333333328</v>
      </c>
      <c r="O348" s="13">
        <f t="shared" si="1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(E349/D349)</f>
        <v>14.007777777777777</v>
      </c>
      <c r="G349" t="s">
        <v>20</v>
      </c>
      <c r="H349">
        <v>191</v>
      </c>
      <c r="I349" s="7">
        <f>E349/H349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10"/>
        <v>42046.25</v>
      </c>
      <c r="O349" s="13">
        <f t="shared" si="1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(E350/D350)</f>
        <v>0.71770351758793971</v>
      </c>
      <c r="G350" t="s">
        <v>14</v>
      </c>
      <c r="H350">
        <v>3483</v>
      </c>
      <c r="I350" s="7">
        <f>E350/H350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10"/>
        <v>42782.25</v>
      </c>
      <c r="O350" s="13">
        <f t="shared" si="1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(E351/D351)</f>
        <v>0.53074115044247783</v>
      </c>
      <c r="G351" t="s">
        <v>14</v>
      </c>
      <c r="H351">
        <v>923</v>
      </c>
      <c r="I351" s="7">
        <f>E351/H351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10"/>
        <v>42930.208333333328</v>
      </c>
      <c r="O351" s="13">
        <f t="shared" si="1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(E352/D352)</f>
        <v>0.05</v>
      </c>
      <c r="G352" t="s">
        <v>14</v>
      </c>
      <c r="H352">
        <v>1</v>
      </c>
      <c r="I352" s="7">
        <f>E352/H352</f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10"/>
        <v>42144.208333333328</v>
      </c>
      <c r="O352" s="13">
        <f t="shared" si="1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(E353/D353)</f>
        <v>1.2770715249662619</v>
      </c>
      <c r="G353" t="s">
        <v>20</v>
      </c>
      <c r="H353">
        <v>2013</v>
      </c>
      <c r="I353" s="7">
        <f>E353/H353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10"/>
        <v>42240.208333333328</v>
      </c>
      <c r="O353" s="13">
        <f t="shared" si="1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(E354/D354)</f>
        <v>0.34892857142857142</v>
      </c>
      <c r="G354" t="s">
        <v>14</v>
      </c>
      <c r="H354">
        <v>33</v>
      </c>
      <c r="I354" s="7">
        <f>E354/H354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10"/>
        <v>42315.25</v>
      </c>
      <c r="O354" s="13">
        <f t="shared" si="1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(E355/D355)</f>
        <v>4.105982142857143</v>
      </c>
      <c r="G355" t="s">
        <v>20</v>
      </c>
      <c r="H355">
        <v>1703</v>
      </c>
      <c r="I355" s="7">
        <f>E355/H355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10"/>
        <v>43651.208333333328</v>
      </c>
      <c r="O355" s="13">
        <f t="shared" si="1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(E356/D356)</f>
        <v>1.2373770491803278</v>
      </c>
      <c r="G356" t="s">
        <v>20</v>
      </c>
      <c r="H356">
        <v>80</v>
      </c>
      <c r="I356" s="7">
        <f>E356/H356</f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10"/>
        <v>41520.208333333336</v>
      </c>
      <c r="O356" s="13">
        <f t="shared" si="1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(E357/D357)</f>
        <v>0.58973684210526311</v>
      </c>
      <c r="G357" t="s">
        <v>47</v>
      </c>
      <c r="H357">
        <v>86</v>
      </c>
      <c r="I357" s="7">
        <f>E357/H357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10"/>
        <v>42757.25</v>
      </c>
      <c r="O357" s="13">
        <f t="shared" si="1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(E358/D358)</f>
        <v>0.36892473118279567</v>
      </c>
      <c r="G358" t="s">
        <v>14</v>
      </c>
      <c r="H358">
        <v>40</v>
      </c>
      <c r="I358" s="7">
        <f>E358/H358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10"/>
        <v>40922.25</v>
      </c>
      <c r="O358" s="13">
        <f t="shared" si="1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(E359/D359)</f>
        <v>1.8491304347826087</v>
      </c>
      <c r="G359" t="s">
        <v>20</v>
      </c>
      <c r="H359">
        <v>41</v>
      </c>
      <c r="I359" s="7">
        <f>E359/H359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10"/>
        <v>42250.208333333328</v>
      </c>
      <c r="O359" s="13">
        <f t="shared" si="1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(E360/D360)</f>
        <v>0.11814432989690722</v>
      </c>
      <c r="G360" t="s">
        <v>14</v>
      </c>
      <c r="H360">
        <v>23</v>
      </c>
      <c r="I360" s="7">
        <f>E360/H360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10"/>
        <v>43322.208333333328</v>
      </c>
      <c r="O360" s="13">
        <f t="shared" si="1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(E361/D361)</f>
        <v>2.9870000000000001</v>
      </c>
      <c r="G361" t="s">
        <v>20</v>
      </c>
      <c r="H361">
        <v>187</v>
      </c>
      <c r="I361" s="7">
        <f>E361/H361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10"/>
        <v>40782.208333333336</v>
      </c>
      <c r="O361" s="13">
        <f t="shared" si="1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(E362/D362)</f>
        <v>2.2635175879396985</v>
      </c>
      <c r="G362" t="s">
        <v>20</v>
      </c>
      <c r="H362">
        <v>2875</v>
      </c>
      <c r="I362" s="7">
        <f>E362/H362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10"/>
        <v>40544.25</v>
      </c>
      <c r="O362" s="13">
        <f t="shared" si="1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(E363/D363)</f>
        <v>1.7356363636363636</v>
      </c>
      <c r="G363" t="s">
        <v>20</v>
      </c>
      <c r="H363">
        <v>88</v>
      </c>
      <c r="I363" s="7">
        <f>E363/H363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10"/>
        <v>43015.208333333328</v>
      </c>
      <c r="O363" s="13">
        <f t="shared" si="1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(E364/D364)</f>
        <v>3.7175675675675675</v>
      </c>
      <c r="G364" t="s">
        <v>20</v>
      </c>
      <c r="H364">
        <v>191</v>
      </c>
      <c r="I364" s="7">
        <f>E364/H364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10"/>
        <v>40570.25</v>
      </c>
      <c r="O364" s="13">
        <f t="shared" si="1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(E365/D365)</f>
        <v>1.601923076923077</v>
      </c>
      <c r="G365" t="s">
        <v>20</v>
      </c>
      <c r="H365">
        <v>139</v>
      </c>
      <c r="I365" s="7">
        <f>E365/H365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10"/>
        <v>40904.25</v>
      </c>
      <c r="O365" s="13">
        <f t="shared" si="1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(E366/D366)</f>
        <v>16.163333333333334</v>
      </c>
      <c r="G366" t="s">
        <v>20</v>
      </c>
      <c r="H366">
        <v>186</v>
      </c>
      <c r="I366" s="7">
        <f>E366/H366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10"/>
        <v>43164.25</v>
      </c>
      <c r="O366" s="13">
        <f t="shared" si="1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(E367/D367)</f>
        <v>7.3343749999999996</v>
      </c>
      <c r="G367" t="s">
        <v>20</v>
      </c>
      <c r="H367">
        <v>112</v>
      </c>
      <c r="I367" s="7">
        <f>E367/H367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10"/>
        <v>42733.25</v>
      </c>
      <c r="O367" s="13">
        <f t="shared" si="1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(E368/D368)</f>
        <v>5.9211111111111112</v>
      </c>
      <c r="G368" t="s">
        <v>20</v>
      </c>
      <c r="H368">
        <v>101</v>
      </c>
      <c r="I368" s="7">
        <f>E368/H368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10"/>
        <v>40546.25</v>
      </c>
      <c r="O368" s="13">
        <f t="shared" si="1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(E369/D369)</f>
        <v>0.18888888888888888</v>
      </c>
      <c r="G369" t="s">
        <v>14</v>
      </c>
      <c r="H369">
        <v>75</v>
      </c>
      <c r="I369" s="7">
        <f>E369/H369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10"/>
        <v>41930.208333333336</v>
      </c>
      <c r="O369" s="13">
        <f t="shared" si="1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(E370/D370)</f>
        <v>2.7680769230769231</v>
      </c>
      <c r="G370" t="s">
        <v>20</v>
      </c>
      <c r="H370">
        <v>206</v>
      </c>
      <c r="I370" s="7">
        <f>E370/H370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10"/>
        <v>40464.208333333336</v>
      </c>
      <c r="O370" s="13">
        <f t="shared" si="1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(E371/D371)</f>
        <v>2.730185185185185</v>
      </c>
      <c r="G371" t="s">
        <v>20</v>
      </c>
      <c r="H371">
        <v>154</v>
      </c>
      <c r="I371" s="7">
        <f>E371/H371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10"/>
        <v>41308.25</v>
      </c>
      <c r="O371" s="13">
        <f t="shared" si="1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(E372/D372)</f>
        <v>1.593633125556545</v>
      </c>
      <c r="G372" t="s">
        <v>20</v>
      </c>
      <c r="H372">
        <v>5966</v>
      </c>
      <c r="I372" s="7">
        <f>E372/H372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10"/>
        <v>43570.208333333328</v>
      </c>
      <c r="O372" s="13">
        <f t="shared" si="1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(E373/D373)</f>
        <v>0.67869978858350954</v>
      </c>
      <c r="G373" t="s">
        <v>14</v>
      </c>
      <c r="H373">
        <v>2176</v>
      </c>
      <c r="I373" s="7">
        <f>E373/H373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10"/>
        <v>42043.25</v>
      </c>
      <c r="O373" s="13">
        <f t="shared" si="1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(E374/D374)</f>
        <v>15.915555555555555</v>
      </c>
      <c r="G374" t="s">
        <v>20</v>
      </c>
      <c r="H374">
        <v>169</v>
      </c>
      <c r="I374" s="7">
        <f>E374/H374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10"/>
        <v>42012.25</v>
      </c>
      <c r="O374" s="13">
        <f t="shared" si="1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(E375/D375)</f>
        <v>7.3018222222222224</v>
      </c>
      <c r="G375" t="s">
        <v>20</v>
      </c>
      <c r="H375">
        <v>2106</v>
      </c>
      <c r="I375" s="7">
        <f>E375/H375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10"/>
        <v>42964.208333333328</v>
      </c>
      <c r="O375" s="13">
        <f t="shared" si="1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(E376/D376)</f>
        <v>0.13185782556750297</v>
      </c>
      <c r="G376" t="s">
        <v>14</v>
      </c>
      <c r="H376">
        <v>441</v>
      </c>
      <c r="I376" s="7">
        <f>E376/H376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10"/>
        <v>43476.25</v>
      </c>
      <c r="O376" s="13">
        <f t="shared" si="1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(E377/D377)</f>
        <v>0.54777777777777781</v>
      </c>
      <c r="G377" t="s">
        <v>14</v>
      </c>
      <c r="H377">
        <v>25</v>
      </c>
      <c r="I377" s="7">
        <f>E377/H377</f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10"/>
        <v>42293.208333333328</v>
      </c>
      <c r="O377" s="13">
        <f t="shared" si="1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(E378/D378)</f>
        <v>3.6102941176470589</v>
      </c>
      <c r="G378" t="s">
        <v>20</v>
      </c>
      <c r="H378">
        <v>131</v>
      </c>
      <c r="I378" s="7">
        <f>E378/H378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10"/>
        <v>41826.208333333336</v>
      </c>
      <c r="O378" s="13">
        <f t="shared" si="1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(E379/D379)</f>
        <v>0.10257545271629778</v>
      </c>
      <c r="G379" t="s">
        <v>14</v>
      </c>
      <c r="H379">
        <v>127</v>
      </c>
      <c r="I379" s="7">
        <f>E379/H379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10"/>
        <v>43760.208333333328</v>
      </c>
      <c r="O379" s="13">
        <f t="shared" si="1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(E380/D380)</f>
        <v>0.13962962962962963</v>
      </c>
      <c r="G380" t="s">
        <v>14</v>
      </c>
      <c r="H380">
        <v>355</v>
      </c>
      <c r="I380" s="7">
        <f>E380/H380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10"/>
        <v>43241.208333333328</v>
      </c>
      <c r="O380" s="13">
        <f t="shared" si="1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(E381/D381)</f>
        <v>0.40444444444444444</v>
      </c>
      <c r="G381" t="s">
        <v>14</v>
      </c>
      <c r="H381">
        <v>44</v>
      </c>
      <c r="I381" s="7">
        <f>E381/H381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10"/>
        <v>40843.208333333336</v>
      </c>
      <c r="O381" s="13">
        <f t="shared" si="1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(E382/D382)</f>
        <v>1.6032</v>
      </c>
      <c r="G382" t="s">
        <v>20</v>
      </c>
      <c r="H382">
        <v>84</v>
      </c>
      <c r="I382" s="7">
        <f>E382/H382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10"/>
        <v>41448.208333333336</v>
      </c>
      <c r="O382" s="13">
        <f t="shared" si="1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(E383/D383)</f>
        <v>1.8394339622641509</v>
      </c>
      <c r="G383" t="s">
        <v>20</v>
      </c>
      <c r="H383">
        <v>155</v>
      </c>
      <c r="I383" s="7">
        <f>E383/H383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10"/>
        <v>42163.208333333328</v>
      </c>
      <c r="O383" s="13">
        <f t="shared" si="1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(E384/D384)</f>
        <v>0.63769230769230767</v>
      </c>
      <c r="G384" t="s">
        <v>14</v>
      </c>
      <c r="H384">
        <v>67</v>
      </c>
      <c r="I384" s="7">
        <f>E384/H384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10"/>
        <v>43024.208333333328</v>
      </c>
      <c r="O384" s="13">
        <f t="shared" si="1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(E385/D385)</f>
        <v>2.2538095238095237</v>
      </c>
      <c r="G385" t="s">
        <v>20</v>
      </c>
      <c r="H385">
        <v>189</v>
      </c>
      <c r="I385" s="7">
        <f>E385/H385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10"/>
        <v>43509.25</v>
      </c>
      <c r="O385" s="13">
        <f t="shared" si="1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(E386/D386)</f>
        <v>1.7200961538461539</v>
      </c>
      <c r="G386" t="s">
        <v>20</v>
      </c>
      <c r="H386">
        <v>4799</v>
      </c>
      <c r="I386" s="7">
        <f>E386/H386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ref="N386:N449" si="12">(((L386/60)/60)/24)+DATE(1970,1,1)</f>
        <v>42776.25</v>
      </c>
      <c r="O386" s="13">
        <f t="shared" ref="O386:O449" si="13"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(E387/D387)</f>
        <v>1.4616709511568124</v>
      </c>
      <c r="G387" t="s">
        <v>20</v>
      </c>
      <c r="H387">
        <v>1137</v>
      </c>
      <c r="I387" s="7">
        <f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si="12"/>
        <v>43553.208333333328</v>
      </c>
      <c r="O387" s="13">
        <f t="shared" si="13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(E388/D388)</f>
        <v>0.76423616236162362</v>
      </c>
      <c r="G388" t="s">
        <v>14</v>
      </c>
      <c r="H388">
        <v>1068</v>
      </c>
      <c r="I388" s="7">
        <f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12"/>
        <v>40355.208333333336</v>
      </c>
      <c r="O388" s="13">
        <f t="shared" si="13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(E389/D389)</f>
        <v>0.39261467889908258</v>
      </c>
      <c r="G389" t="s">
        <v>14</v>
      </c>
      <c r="H389">
        <v>424</v>
      </c>
      <c r="I389" s="7">
        <f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12"/>
        <v>41072.208333333336</v>
      </c>
      <c r="O389" s="13">
        <f t="shared" si="13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(E390/D390)</f>
        <v>0.11270034843205574</v>
      </c>
      <c r="G390" t="s">
        <v>74</v>
      </c>
      <c r="H390">
        <v>145</v>
      </c>
      <c r="I390" s="7">
        <f>E390/H390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12"/>
        <v>40912.25</v>
      </c>
      <c r="O390" s="13">
        <f t="shared" si="13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(E391/D391)</f>
        <v>1.2211084337349398</v>
      </c>
      <c r="G391" t="s">
        <v>20</v>
      </c>
      <c r="H391">
        <v>1152</v>
      </c>
      <c r="I391" s="7">
        <f>E391/H391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12"/>
        <v>40479.208333333336</v>
      </c>
      <c r="O391" s="13">
        <f t="shared" si="13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(E392/D392)</f>
        <v>1.8654166666666667</v>
      </c>
      <c r="G392" t="s">
        <v>20</v>
      </c>
      <c r="H392">
        <v>50</v>
      </c>
      <c r="I392" s="7">
        <f>E392/H392</f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12"/>
        <v>41530.208333333336</v>
      </c>
      <c r="O392" s="13">
        <f t="shared" si="13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(E393/D393)</f>
        <v>7.27317880794702E-2</v>
      </c>
      <c r="G393" t="s">
        <v>14</v>
      </c>
      <c r="H393">
        <v>151</v>
      </c>
      <c r="I393" s="7">
        <f>E393/H393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12"/>
        <v>41653.25</v>
      </c>
      <c r="O393" s="13">
        <f t="shared" si="13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(E394/D394)</f>
        <v>0.65642371234207963</v>
      </c>
      <c r="G394" t="s">
        <v>14</v>
      </c>
      <c r="H394">
        <v>1608</v>
      </c>
      <c r="I394" s="7">
        <f>E394/H394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12"/>
        <v>40549.25</v>
      </c>
      <c r="O394" s="13">
        <f t="shared" si="13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(E395/D395)</f>
        <v>2.2896178343949045</v>
      </c>
      <c r="G395" t="s">
        <v>20</v>
      </c>
      <c r="H395">
        <v>3059</v>
      </c>
      <c r="I395" s="7">
        <f>E395/H395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12"/>
        <v>42933.208333333328</v>
      </c>
      <c r="O395" s="13">
        <f t="shared" si="13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(E396/D396)</f>
        <v>4.6937499999999996</v>
      </c>
      <c r="G396" t="s">
        <v>20</v>
      </c>
      <c r="H396">
        <v>34</v>
      </c>
      <c r="I396" s="7">
        <f>E396/H396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12"/>
        <v>41484.208333333336</v>
      </c>
      <c r="O396" s="13">
        <f t="shared" si="13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(E397/D397)</f>
        <v>1.3011267605633803</v>
      </c>
      <c r="G397" t="s">
        <v>20</v>
      </c>
      <c r="H397">
        <v>220</v>
      </c>
      <c r="I397" s="7">
        <f>E397/H397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12"/>
        <v>40885.25</v>
      </c>
      <c r="O397" s="13">
        <f t="shared" si="13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(E398/D398)</f>
        <v>1.6705422993492407</v>
      </c>
      <c r="G398" t="s">
        <v>20</v>
      </c>
      <c r="H398">
        <v>1604</v>
      </c>
      <c r="I398" s="7">
        <f>E398/H398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12"/>
        <v>43378.208333333328</v>
      </c>
      <c r="O398" s="13">
        <f t="shared" si="13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(E399/D399)</f>
        <v>1.738641975308642</v>
      </c>
      <c r="G399" t="s">
        <v>20</v>
      </c>
      <c r="H399">
        <v>454</v>
      </c>
      <c r="I399" s="7">
        <f>E399/H399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12"/>
        <v>41417.208333333336</v>
      </c>
      <c r="O399" s="13">
        <f t="shared" si="13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(E400/D400)</f>
        <v>7.1776470588235295</v>
      </c>
      <c r="G400" t="s">
        <v>20</v>
      </c>
      <c r="H400">
        <v>123</v>
      </c>
      <c r="I400" s="7">
        <f>E400/H400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12"/>
        <v>43228.208333333328</v>
      </c>
      <c r="O400" s="13">
        <f t="shared" si="13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(E401/D401)</f>
        <v>0.63850976361767731</v>
      </c>
      <c r="G401" t="s">
        <v>14</v>
      </c>
      <c r="H401">
        <v>941</v>
      </c>
      <c r="I401" s="7">
        <f>E401/H401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12"/>
        <v>40576.25</v>
      </c>
      <c r="O401" s="13">
        <f t="shared" si="13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(E402/D402)</f>
        <v>0.02</v>
      </c>
      <c r="G402" t="s">
        <v>14</v>
      </c>
      <c r="H402">
        <v>1</v>
      </c>
      <c r="I402" s="7">
        <f>E402/H402</f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12"/>
        <v>41502.208333333336</v>
      </c>
      <c r="O402" s="13">
        <f t="shared" si="13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(E403/D403)</f>
        <v>15.302222222222222</v>
      </c>
      <c r="G403" t="s">
        <v>20</v>
      </c>
      <c r="H403">
        <v>299</v>
      </c>
      <c r="I403" s="7">
        <f>E403/H403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12"/>
        <v>43765.208333333328</v>
      </c>
      <c r="O403" s="13">
        <f t="shared" si="13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(E404/D404)</f>
        <v>0.40356164383561643</v>
      </c>
      <c r="G404" t="s">
        <v>14</v>
      </c>
      <c r="H404">
        <v>40</v>
      </c>
      <c r="I404" s="7">
        <f>E404/H404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12"/>
        <v>40914.25</v>
      </c>
      <c r="O404" s="13">
        <f t="shared" si="13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(E405/D405)</f>
        <v>0.86220633299284988</v>
      </c>
      <c r="G405" t="s">
        <v>14</v>
      </c>
      <c r="H405">
        <v>3015</v>
      </c>
      <c r="I405" s="7">
        <f>E405/H405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12"/>
        <v>40310.208333333336</v>
      </c>
      <c r="O405" s="13">
        <f t="shared" si="13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(E406/D406)</f>
        <v>3.1558486707566464</v>
      </c>
      <c r="G406" t="s">
        <v>20</v>
      </c>
      <c r="H406">
        <v>2237</v>
      </c>
      <c r="I406" s="7">
        <f>E406/H406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12"/>
        <v>43053.25</v>
      </c>
      <c r="O406" s="13">
        <f t="shared" si="13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(E407/D407)</f>
        <v>0.89618243243243245</v>
      </c>
      <c r="G407" t="s">
        <v>14</v>
      </c>
      <c r="H407">
        <v>435</v>
      </c>
      <c r="I407" s="7">
        <f>E407/H407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12"/>
        <v>43255.208333333328</v>
      </c>
      <c r="O407" s="13">
        <f t="shared" si="13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(E408/D408)</f>
        <v>1.8214503816793892</v>
      </c>
      <c r="G408" t="s">
        <v>20</v>
      </c>
      <c r="H408">
        <v>645</v>
      </c>
      <c r="I408" s="7">
        <f>E408/H408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12"/>
        <v>41304.25</v>
      </c>
      <c r="O408" s="13">
        <f t="shared" si="13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(E409/D409)</f>
        <v>3.5588235294117645</v>
      </c>
      <c r="G409" t="s">
        <v>20</v>
      </c>
      <c r="H409">
        <v>484</v>
      </c>
      <c r="I409" s="7">
        <f>E409/H409</f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12"/>
        <v>43751.208333333328</v>
      </c>
      <c r="O409" s="13">
        <f t="shared" si="13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(E410/D410)</f>
        <v>1.3183695652173912</v>
      </c>
      <c r="G410" t="s">
        <v>20</v>
      </c>
      <c r="H410">
        <v>154</v>
      </c>
      <c r="I410" s="7">
        <f>E410/H410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12"/>
        <v>42541.208333333328</v>
      </c>
      <c r="O410" s="13">
        <f t="shared" si="13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(E411/D411)</f>
        <v>0.46315634218289087</v>
      </c>
      <c r="G411" t="s">
        <v>14</v>
      </c>
      <c r="H411">
        <v>714</v>
      </c>
      <c r="I411" s="7">
        <f>E411/H411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12"/>
        <v>42843.208333333328</v>
      </c>
      <c r="O411" s="13">
        <f t="shared" si="13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(E412/D412)</f>
        <v>0.36132726089785294</v>
      </c>
      <c r="G412" t="s">
        <v>47</v>
      </c>
      <c r="H412">
        <v>1111</v>
      </c>
      <c r="I412" s="7">
        <f>E412/H412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12"/>
        <v>42122.208333333328</v>
      </c>
      <c r="O412" s="13">
        <f t="shared" si="13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(E413/D413)</f>
        <v>1.0462820512820512</v>
      </c>
      <c r="G413" t="s">
        <v>20</v>
      </c>
      <c r="H413">
        <v>82</v>
      </c>
      <c r="I413" s="7">
        <f>E413/H413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12"/>
        <v>42884.208333333328</v>
      </c>
      <c r="O413" s="13">
        <f t="shared" si="13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(E414/D414)</f>
        <v>6.6885714285714286</v>
      </c>
      <c r="G414" t="s">
        <v>20</v>
      </c>
      <c r="H414">
        <v>134</v>
      </c>
      <c r="I414" s="7">
        <f>E414/H414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12"/>
        <v>41642.25</v>
      </c>
      <c r="O414" s="13">
        <f t="shared" si="13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(E415/D415)</f>
        <v>0.62072823218997364</v>
      </c>
      <c r="G415" t="s">
        <v>47</v>
      </c>
      <c r="H415">
        <v>1089</v>
      </c>
      <c r="I415" s="7">
        <f>E415/H415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12"/>
        <v>43431.25</v>
      </c>
      <c r="O415" s="13">
        <f t="shared" si="13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(E416/D416)</f>
        <v>0.84699787460148779</v>
      </c>
      <c r="G416" t="s">
        <v>14</v>
      </c>
      <c r="H416">
        <v>5497</v>
      </c>
      <c r="I416" s="7">
        <f>E416/H416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12"/>
        <v>40288.208333333336</v>
      </c>
      <c r="O416" s="13">
        <f t="shared" si="13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(E417/D417)</f>
        <v>0.11059030837004405</v>
      </c>
      <c r="G417" t="s">
        <v>14</v>
      </c>
      <c r="H417">
        <v>418</v>
      </c>
      <c r="I417" s="7">
        <f>E417/H417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12"/>
        <v>40921.25</v>
      </c>
      <c r="O417" s="13">
        <f t="shared" si="13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(E418/D418)</f>
        <v>0.43838781575037145</v>
      </c>
      <c r="G418" t="s">
        <v>14</v>
      </c>
      <c r="H418">
        <v>1439</v>
      </c>
      <c r="I418" s="7">
        <f>E418/H418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12"/>
        <v>40560.25</v>
      </c>
      <c r="O418" s="13">
        <f t="shared" si="13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(E419/D419)</f>
        <v>0.55470588235294116</v>
      </c>
      <c r="G419" t="s">
        <v>14</v>
      </c>
      <c r="H419">
        <v>15</v>
      </c>
      <c r="I419" s="7">
        <f>E419/H419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12"/>
        <v>43407.208333333328</v>
      </c>
      <c r="O419" s="13">
        <f t="shared" si="13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(E420/D420)</f>
        <v>0.57399511301160655</v>
      </c>
      <c r="G420" t="s">
        <v>14</v>
      </c>
      <c r="H420">
        <v>1999</v>
      </c>
      <c r="I420" s="7">
        <f>E420/H420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12"/>
        <v>41035.208333333336</v>
      </c>
      <c r="O420" s="13">
        <f t="shared" si="13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(E421/D421)</f>
        <v>1.2343497363796134</v>
      </c>
      <c r="G421" t="s">
        <v>20</v>
      </c>
      <c r="H421">
        <v>5203</v>
      </c>
      <c r="I421" s="7">
        <f>E421/H421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12"/>
        <v>40899.25</v>
      </c>
      <c r="O421" s="13">
        <f t="shared" si="13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(E422/D422)</f>
        <v>1.2846</v>
      </c>
      <c r="G422" t="s">
        <v>20</v>
      </c>
      <c r="H422">
        <v>94</v>
      </c>
      <c r="I422" s="7">
        <f>E422/H422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12"/>
        <v>42911.208333333328</v>
      </c>
      <c r="O422" s="13">
        <f t="shared" si="13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(E423/D423)</f>
        <v>0.63989361702127656</v>
      </c>
      <c r="G423" t="s">
        <v>14</v>
      </c>
      <c r="H423">
        <v>118</v>
      </c>
      <c r="I423" s="7">
        <f>E423/H423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12"/>
        <v>42915.208333333328</v>
      </c>
      <c r="O423" s="13">
        <f t="shared" si="13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(E424/D424)</f>
        <v>1.2729885057471264</v>
      </c>
      <c r="G424" t="s">
        <v>20</v>
      </c>
      <c r="H424">
        <v>205</v>
      </c>
      <c r="I424" s="7">
        <f>E424/H424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12"/>
        <v>40285.208333333336</v>
      </c>
      <c r="O424" s="13">
        <f t="shared" si="13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(E425/D425)</f>
        <v>0.10638024357239513</v>
      </c>
      <c r="G425" t="s">
        <v>14</v>
      </c>
      <c r="H425">
        <v>162</v>
      </c>
      <c r="I425" s="7">
        <f>E425/H425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12"/>
        <v>40808.208333333336</v>
      </c>
      <c r="O425" s="13">
        <f t="shared" si="13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(E426/D426)</f>
        <v>0.40470588235294119</v>
      </c>
      <c r="G426" t="s">
        <v>14</v>
      </c>
      <c r="H426">
        <v>83</v>
      </c>
      <c r="I426" s="7">
        <f>E426/H426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12"/>
        <v>43208.208333333328</v>
      </c>
      <c r="O426" s="13">
        <f t="shared" si="13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(E427/D427)</f>
        <v>2.8766666666666665</v>
      </c>
      <c r="G427" t="s">
        <v>20</v>
      </c>
      <c r="H427">
        <v>92</v>
      </c>
      <c r="I427" s="7">
        <f>E427/H427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12"/>
        <v>42213.208333333328</v>
      </c>
      <c r="O427" s="13">
        <f t="shared" si="13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(E428/D428)</f>
        <v>5.7294444444444448</v>
      </c>
      <c r="G428" t="s">
        <v>20</v>
      </c>
      <c r="H428">
        <v>219</v>
      </c>
      <c r="I428" s="7">
        <f>E428/H428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12"/>
        <v>41332.25</v>
      </c>
      <c r="O428" s="13">
        <f t="shared" si="13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(E429/D429)</f>
        <v>1.1290429799426933</v>
      </c>
      <c r="G429" t="s">
        <v>20</v>
      </c>
      <c r="H429">
        <v>2526</v>
      </c>
      <c r="I429" s="7">
        <f>E429/H429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12"/>
        <v>41895.208333333336</v>
      </c>
      <c r="O429" s="13">
        <f t="shared" si="13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(E430/D430)</f>
        <v>0.46387573964497042</v>
      </c>
      <c r="G430" t="s">
        <v>14</v>
      </c>
      <c r="H430">
        <v>747</v>
      </c>
      <c r="I430" s="7">
        <f>E430/H430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12"/>
        <v>40585.25</v>
      </c>
      <c r="O430" s="13">
        <f t="shared" si="13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(E431/D431)</f>
        <v>0.90675916230366493</v>
      </c>
      <c r="G431" t="s">
        <v>74</v>
      </c>
      <c r="H431">
        <v>2138</v>
      </c>
      <c r="I431" s="7">
        <f>E431/H431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12"/>
        <v>41680.25</v>
      </c>
      <c r="O431" s="13">
        <f t="shared" si="13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(E432/D432)</f>
        <v>0.67740740740740746</v>
      </c>
      <c r="G432" t="s">
        <v>14</v>
      </c>
      <c r="H432">
        <v>84</v>
      </c>
      <c r="I432" s="7">
        <f>E432/H432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12"/>
        <v>43737.208333333328</v>
      </c>
      <c r="O432" s="13">
        <f t="shared" si="13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(E433/D433)</f>
        <v>1.9249019607843136</v>
      </c>
      <c r="G433" t="s">
        <v>20</v>
      </c>
      <c r="H433">
        <v>94</v>
      </c>
      <c r="I433" s="7">
        <f>E433/H433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12"/>
        <v>43273.208333333328</v>
      </c>
      <c r="O433" s="13">
        <f t="shared" si="13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(E434/D434)</f>
        <v>0.82714285714285718</v>
      </c>
      <c r="G434" t="s">
        <v>14</v>
      </c>
      <c r="H434">
        <v>91</v>
      </c>
      <c r="I434" s="7">
        <f>E434/H434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12"/>
        <v>41761.208333333336</v>
      </c>
      <c r="O434" s="13">
        <f t="shared" si="13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(E435/D435)</f>
        <v>0.54163920922570019</v>
      </c>
      <c r="G435" t="s">
        <v>14</v>
      </c>
      <c r="H435">
        <v>792</v>
      </c>
      <c r="I435" s="7">
        <f>E435/H435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12"/>
        <v>41603.25</v>
      </c>
      <c r="O435" s="13">
        <f t="shared" si="13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(E436/D436)</f>
        <v>0.16722222222222222</v>
      </c>
      <c r="G436" t="s">
        <v>74</v>
      </c>
      <c r="H436">
        <v>10</v>
      </c>
      <c r="I436" s="7">
        <f>E436/H436</f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12"/>
        <v>42705.25</v>
      </c>
      <c r="O436" s="13">
        <f t="shared" si="13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(E437/D437)</f>
        <v>1.168766404199475</v>
      </c>
      <c r="G437" t="s">
        <v>20</v>
      </c>
      <c r="H437">
        <v>1713</v>
      </c>
      <c r="I437" s="7">
        <f>E437/H437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12"/>
        <v>41988.25</v>
      </c>
      <c r="O437" s="13">
        <f t="shared" si="13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(E438/D438)</f>
        <v>10.521538461538462</v>
      </c>
      <c r="G438" t="s">
        <v>20</v>
      </c>
      <c r="H438">
        <v>249</v>
      </c>
      <c r="I438" s="7">
        <f>E438/H438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12"/>
        <v>43575.208333333328</v>
      </c>
      <c r="O438" s="13">
        <f t="shared" si="13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(E439/D439)</f>
        <v>1.2307407407407407</v>
      </c>
      <c r="G439" t="s">
        <v>20</v>
      </c>
      <c r="H439">
        <v>192</v>
      </c>
      <c r="I439" s="7">
        <f>E439/H439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12"/>
        <v>42260.208333333328</v>
      </c>
      <c r="O439" s="13">
        <f t="shared" si="13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(E440/D440)</f>
        <v>1.7863855421686747</v>
      </c>
      <c r="G440" t="s">
        <v>20</v>
      </c>
      <c r="H440">
        <v>247</v>
      </c>
      <c r="I440" s="7">
        <f>E440/H440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12"/>
        <v>41337.25</v>
      </c>
      <c r="O440" s="13">
        <f t="shared" si="13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(E441/D441)</f>
        <v>3.5528169014084505</v>
      </c>
      <c r="G441" t="s">
        <v>20</v>
      </c>
      <c r="H441">
        <v>2293</v>
      </c>
      <c r="I441" s="7">
        <f>E441/H441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12"/>
        <v>42680.208333333328</v>
      </c>
      <c r="O441" s="13">
        <f t="shared" si="13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(E442/D442)</f>
        <v>1.6190634146341463</v>
      </c>
      <c r="G442" t="s">
        <v>20</v>
      </c>
      <c r="H442">
        <v>3131</v>
      </c>
      <c r="I442" s="7">
        <f>E442/H442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12"/>
        <v>42916.208333333328</v>
      </c>
      <c r="O442" s="13">
        <f t="shared" si="13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(E443/D443)</f>
        <v>0.24914285714285714</v>
      </c>
      <c r="G443" t="s">
        <v>14</v>
      </c>
      <c r="H443">
        <v>32</v>
      </c>
      <c r="I443" s="7">
        <f>E443/H443</f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12"/>
        <v>41025.208333333336</v>
      </c>
      <c r="O443" s="13">
        <f t="shared" si="13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(E444/D444)</f>
        <v>1.9872222222222222</v>
      </c>
      <c r="G444" t="s">
        <v>20</v>
      </c>
      <c r="H444">
        <v>143</v>
      </c>
      <c r="I444" s="7">
        <f>E444/H444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12"/>
        <v>42980.208333333328</v>
      </c>
      <c r="O444" s="13">
        <f t="shared" si="13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(E445/D445)</f>
        <v>0.34752688172043011</v>
      </c>
      <c r="G445" t="s">
        <v>74</v>
      </c>
      <c r="H445">
        <v>90</v>
      </c>
      <c r="I445" s="7">
        <f>E445/H445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12"/>
        <v>40451.208333333336</v>
      </c>
      <c r="O445" s="13">
        <f t="shared" si="13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(E446/D446)</f>
        <v>1.7641935483870967</v>
      </c>
      <c r="G446" t="s">
        <v>20</v>
      </c>
      <c r="H446">
        <v>296</v>
      </c>
      <c r="I446" s="7">
        <f>E446/H446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12"/>
        <v>40748.208333333336</v>
      </c>
      <c r="O446" s="13">
        <f t="shared" si="13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(E447/D447)</f>
        <v>5.1138095238095236</v>
      </c>
      <c r="G447" t="s">
        <v>20</v>
      </c>
      <c r="H447">
        <v>170</v>
      </c>
      <c r="I447" s="7">
        <f>E447/H447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12"/>
        <v>40515.25</v>
      </c>
      <c r="O447" s="13">
        <f t="shared" si="13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(E448/D448)</f>
        <v>0.82044117647058823</v>
      </c>
      <c r="G448" t="s">
        <v>14</v>
      </c>
      <c r="H448">
        <v>186</v>
      </c>
      <c r="I448" s="7">
        <f>E448/H448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12"/>
        <v>41261.25</v>
      </c>
      <c r="O448" s="13">
        <f t="shared" si="13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(E449/D449)</f>
        <v>0.24326030927835052</v>
      </c>
      <c r="G449" t="s">
        <v>74</v>
      </c>
      <c r="H449">
        <v>439</v>
      </c>
      <c r="I449" s="7">
        <f>E449/H449</f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12"/>
        <v>43088.25</v>
      </c>
      <c r="O449" s="13">
        <f t="shared" si="13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(E450/D450)</f>
        <v>0.50482758620689661</v>
      </c>
      <c r="G450" t="s">
        <v>14</v>
      </c>
      <c r="H450">
        <v>605</v>
      </c>
      <c r="I450" s="7">
        <f>E450/H450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ref="N450:N513" si="14">(((L450/60)/60)/24)+DATE(1970,1,1)</f>
        <v>41378.208333333336</v>
      </c>
      <c r="O450" s="13">
        <f t="shared" ref="O450:O513" si="15"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(E451/D451)</f>
        <v>9.67</v>
      </c>
      <c r="G451" t="s">
        <v>20</v>
      </c>
      <c r="H451">
        <v>86</v>
      </c>
      <c r="I451" s="7">
        <f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si="14"/>
        <v>43530.25</v>
      </c>
      <c r="O451" s="13">
        <f t="shared" si="15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(E452/D452)</f>
        <v>0.04</v>
      </c>
      <c r="G452" t="s">
        <v>14</v>
      </c>
      <c r="H452">
        <v>1</v>
      </c>
      <c r="I452" s="7">
        <f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14"/>
        <v>43394.208333333328</v>
      </c>
      <c r="O452" s="13">
        <f t="shared" si="15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(E453/D453)</f>
        <v>1.2284501347708894</v>
      </c>
      <c r="G453" t="s">
        <v>20</v>
      </c>
      <c r="H453">
        <v>6286</v>
      </c>
      <c r="I453" s="7">
        <f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14"/>
        <v>42935.208333333328</v>
      </c>
      <c r="O453" s="13">
        <f t="shared" si="15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(E454/D454)</f>
        <v>0.63437500000000002</v>
      </c>
      <c r="G454" t="s">
        <v>14</v>
      </c>
      <c r="H454">
        <v>31</v>
      </c>
      <c r="I454" s="7">
        <f>E454/H454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14"/>
        <v>40365.208333333336</v>
      </c>
      <c r="O454" s="13">
        <f t="shared" si="15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(E455/D455)</f>
        <v>0.56331688596491225</v>
      </c>
      <c r="G455" t="s">
        <v>14</v>
      </c>
      <c r="H455">
        <v>1181</v>
      </c>
      <c r="I455" s="7">
        <f>E455/H455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14"/>
        <v>42705.25</v>
      </c>
      <c r="O455" s="13">
        <f t="shared" si="15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(E456/D456)</f>
        <v>0.44074999999999998</v>
      </c>
      <c r="G456" t="s">
        <v>14</v>
      </c>
      <c r="H456">
        <v>39</v>
      </c>
      <c r="I456" s="7">
        <f>E456/H456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14"/>
        <v>41568.208333333336</v>
      </c>
      <c r="O456" s="13">
        <f t="shared" si="15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(E457/D457)</f>
        <v>1.1837253218884121</v>
      </c>
      <c r="G457" t="s">
        <v>20</v>
      </c>
      <c r="H457">
        <v>3727</v>
      </c>
      <c r="I457" s="7">
        <f>E457/H457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14"/>
        <v>40809.208333333336</v>
      </c>
      <c r="O457" s="13">
        <f t="shared" si="15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(E458/D458)</f>
        <v>1.041243169398907</v>
      </c>
      <c r="G458" t="s">
        <v>20</v>
      </c>
      <c r="H458">
        <v>1605</v>
      </c>
      <c r="I458" s="7">
        <f>E458/H458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14"/>
        <v>43141.25</v>
      </c>
      <c r="O458" s="13">
        <f t="shared" si="15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(E459/D459)</f>
        <v>0.26640000000000003</v>
      </c>
      <c r="G459" t="s">
        <v>14</v>
      </c>
      <c r="H459">
        <v>46</v>
      </c>
      <c r="I459" s="7">
        <f>E459/H459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14"/>
        <v>42657.208333333328</v>
      </c>
      <c r="O459" s="13">
        <f t="shared" si="15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(E460/D460)</f>
        <v>3.5120118343195266</v>
      </c>
      <c r="G460" t="s">
        <v>20</v>
      </c>
      <c r="H460">
        <v>2120</v>
      </c>
      <c r="I460" s="7">
        <f>E460/H460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14"/>
        <v>40265.208333333336</v>
      </c>
      <c r="O460" s="13">
        <f t="shared" si="15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(E461/D461)</f>
        <v>0.90063492063492068</v>
      </c>
      <c r="G461" t="s">
        <v>14</v>
      </c>
      <c r="H461">
        <v>105</v>
      </c>
      <c r="I461" s="7">
        <f>E461/H461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14"/>
        <v>42001.25</v>
      </c>
      <c r="O461" s="13">
        <f t="shared" si="15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(E462/D462)</f>
        <v>1.7162500000000001</v>
      </c>
      <c r="G462" t="s">
        <v>20</v>
      </c>
      <c r="H462">
        <v>50</v>
      </c>
      <c r="I462" s="7">
        <f>E462/H462</f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14"/>
        <v>40399.208333333336</v>
      </c>
      <c r="O462" s="13">
        <f t="shared" si="15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(E463/D463)</f>
        <v>1.4104655870445344</v>
      </c>
      <c r="G463" t="s">
        <v>20</v>
      </c>
      <c r="H463">
        <v>2080</v>
      </c>
      <c r="I463" s="7">
        <f>E463/H463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14"/>
        <v>41757.208333333336</v>
      </c>
      <c r="O463" s="13">
        <f t="shared" si="15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(E464/D464)</f>
        <v>0.30579449152542371</v>
      </c>
      <c r="G464" t="s">
        <v>14</v>
      </c>
      <c r="H464">
        <v>535</v>
      </c>
      <c r="I464" s="7">
        <f>E464/H464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14"/>
        <v>41304.25</v>
      </c>
      <c r="O464" s="13">
        <f t="shared" si="15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(E465/D465)</f>
        <v>1.0816455696202532</v>
      </c>
      <c r="G465" t="s">
        <v>20</v>
      </c>
      <c r="H465">
        <v>2105</v>
      </c>
      <c r="I465" s="7">
        <f>E465/H465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14"/>
        <v>41639.25</v>
      </c>
      <c r="O465" s="13">
        <f t="shared" si="15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(E466/D466)</f>
        <v>1.3345505617977529</v>
      </c>
      <c r="G466" t="s">
        <v>20</v>
      </c>
      <c r="H466">
        <v>2436</v>
      </c>
      <c r="I466" s="7">
        <f>E466/H466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14"/>
        <v>43142.25</v>
      </c>
      <c r="O466" s="13">
        <f t="shared" si="15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(E467/D467)</f>
        <v>1.8785106382978722</v>
      </c>
      <c r="G467" t="s">
        <v>20</v>
      </c>
      <c r="H467">
        <v>80</v>
      </c>
      <c r="I467" s="7">
        <f>E467/H467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14"/>
        <v>43127.25</v>
      </c>
      <c r="O467" s="13">
        <f t="shared" si="15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(E468/D468)</f>
        <v>3.32</v>
      </c>
      <c r="G468" t="s">
        <v>20</v>
      </c>
      <c r="H468">
        <v>42</v>
      </c>
      <c r="I468" s="7">
        <f>E468/H468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14"/>
        <v>41409.208333333336</v>
      </c>
      <c r="O468" s="13">
        <f t="shared" si="15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(E469/D469)</f>
        <v>5.7521428571428572</v>
      </c>
      <c r="G469" t="s">
        <v>20</v>
      </c>
      <c r="H469">
        <v>139</v>
      </c>
      <c r="I469" s="7">
        <f>E469/H469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14"/>
        <v>42331.25</v>
      </c>
      <c r="O469" s="13">
        <f t="shared" si="15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(E470/D470)</f>
        <v>0.40500000000000003</v>
      </c>
      <c r="G470" t="s">
        <v>14</v>
      </c>
      <c r="H470">
        <v>16</v>
      </c>
      <c r="I470" s="7">
        <f>E470/H470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14"/>
        <v>43569.208333333328</v>
      </c>
      <c r="O470" s="13">
        <f t="shared" si="15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(E471/D471)</f>
        <v>1.8442857142857143</v>
      </c>
      <c r="G471" t="s">
        <v>20</v>
      </c>
      <c r="H471">
        <v>159</v>
      </c>
      <c r="I471" s="7">
        <f>E471/H471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14"/>
        <v>42142.208333333328</v>
      </c>
      <c r="O471" s="13">
        <f t="shared" si="15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(E472/D472)</f>
        <v>2.8580555555555556</v>
      </c>
      <c r="G472" t="s">
        <v>20</v>
      </c>
      <c r="H472">
        <v>381</v>
      </c>
      <c r="I472" s="7">
        <f>E472/H472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14"/>
        <v>42716.25</v>
      </c>
      <c r="O472" s="13">
        <f t="shared" si="15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(E473/D473)</f>
        <v>3.19</v>
      </c>
      <c r="G473" t="s">
        <v>20</v>
      </c>
      <c r="H473">
        <v>194</v>
      </c>
      <c r="I473" s="7">
        <f>E473/H473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14"/>
        <v>41031.208333333336</v>
      </c>
      <c r="O473" s="13">
        <f t="shared" si="15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(E474/D474)</f>
        <v>0.39234070221066319</v>
      </c>
      <c r="G474" t="s">
        <v>14</v>
      </c>
      <c r="H474">
        <v>575</v>
      </c>
      <c r="I474" s="7">
        <f>E474/H474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14"/>
        <v>43535.208333333328</v>
      </c>
      <c r="O474" s="13">
        <f t="shared" si="15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(E475/D475)</f>
        <v>1.7814000000000001</v>
      </c>
      <c r="G475" t="s">
        <v>20</v>
      </c>
      <c r="H475">
        <v>106</v>
      </c>
      <c r="I475" s="7">
        <f>E475/H475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14"/>
        <v>43277.208333333328</v>
      </c>
      <c r="O475" s="13">
        <f t="shared" si="15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(E476/D476)</f>
        <v>3.6515</v>
      </c>
      <c r="G476" t="s">
        <v>20</v>
      </c>
      <c r="H476">
        <v>142</v>
      </c>
      <c r="I476" s="7">
        <f>E476/H476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14"/>
        <v>41989.25</v>
      </c>
      <c r="O476" s="13">
        <f t="shared" si="15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(E477/D477)</f>
        <v>1.1394594594594594</v>
      </c>
      <c r="G477" t="s">
        <v>20</v>
      </c>
      <c r="H477">
        <v>211</v>
      </c>
      <c r="I477" s="7">
        <f>E477/H477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14"/>
        <v>41450.208333333336</v>
      </c>
      <c r="O477" s="13">
        <f t="shared" si="15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(E478/D478)</f>
        <v>0.29828720626631855</v>
      </c>
      <c r="G478" t="s">
        <v>14</v>
      </c>
      <c r="H478">
        <v>1120</v>
      </c>
      <c r="I478" s="7">
        <f>E478/H478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14"/>
        <v>43322.208333333328</v>
      </c>
      <c r="O478" s="13">
        <f t="shared" si="15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(E479/D479)</f>
        <v>0.54270588235294115</v>
      </c>
      <c r="G479" t="s">
        <v>14</v>
      </c>
      <c r="H479">
        <v>113</v>
      </c>
      <c r="I479" s="7">
        <f>E479/H479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14"/>
        <v>40720.208333333336</v>
      </c>
      <c r="O479" s="13">
        <f t="shared" si="15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(E480/D480)</f>
        <v>2.3634156976744185</v>
      </c>
      <c r="G480" t="s">
        <v>20</v>
      </c>
      <c r="H480">
        <v>2756</v>
      </c>
      <c r="I480" s="7">
        <f>E480/H480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14"/>
        <v>42072.208333333328</v>
      </c>
      <c r="O480" s="13">
        <f t="shared" si="15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(E481/D481)</f>
        <v>5.1291666666666664</v>
      </c>
      <c r="G481" t="s">
        <v>20</v>
      </c>
      <c r="H481">
        <v>173</v>
      </c>
      <c r="I481" s="7">
        <f>E481/H481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14"/>
        <v>42945.208333333328</v>
      </c>
      <c r="O481" s="13">
        <f t="shared" si="15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(E482/D482)</f>
        <v>1.0065116279069768</v>
      </c>
      <c r="G482" t="s">
        <v>20</v>
      </c>
      <c r="H482">
        <v>87</v>
      </c>
      <c r="I482" s="7">
        <f>E482/H482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14"/>
        <v>40248.25</v>
      </c>
      <c r="O482" s="13">
        <f t="shared" si="15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(E483/D483)</f>
        <v>0.81348423194303154</v>
      </c>
      <c r="G483" t="s">
        <v>14</v>
      </c>
      <c r="H483">
        <v>1538</v>
      </c>
      <c r="I483" s="7">
        <f>E483/H483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14"/>
        <v>41913.208333333336</v>
      </c>
      <c r="O483" s="13">
        <f t="shared" si="15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(E484/D484)</f>
        <v>0.16404761904761905</v>
      </c>
      <c r="G484" t="s">
        <v>14</v>
      </c>
      <c r="H484">
        <v>9</v>
      </c>
      <c r="I484" s="7">
        <f>E484/H484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14"/>
        <v>40963.25</v>
      </c>
      <c r="O484" s="13">
        <f t="shared" si="15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(E485/D485)</f>
        <v>0.52774617067833696</v>
      </c>
      <c r="G485" t="s">
        <v>14</v>
      </c>
      <c r="H485">
        <v>554</v>
      </c>
      <c r="I485" s="7">
        <f>E485/H485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14"/>
        <v>43811.25</v>
      </c>
      <c r="O485" s="13">
        <f t="shared" si="15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(E486/D486)</f>
        <v>2.6020608108108108</v>
      </c>
      <c r="G486" t="s">
        <v>20</v>
      </c>
      <c r="H486">
        <v>1572</v>
      </c>
      <c r="I486" s="7">
        <f>E486/H486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14"/>
        <v>41855.208333333336</v>
      </c>
      <c r="O486" s="13">
        <f t="shared" si="15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(E487/D487)</f>
        <v>0.30732891832229581</v>
      </c>
      <c r="G487" t="s">
        <v>14</v>
      </c>
      <c r="H487">
        <v>648</v>
      </c>
      <c r="I487" s="7">
        <f>E487/H487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14"/>
        <v>43626.208333333328</v>
      </c>
      <c r="O487" s="13">
        <f t="shared" si="15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(E488/D488)</f>
        <v>0.13500000000000001</v>
      </c>
      <c r="G488" t="s">
        <v>14</v>
      </c>
      <c r="H488">
        <v>21</v>
      </c>
      <c r="I488" s="7">
        <f>E488/H488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14"/>
        <v>43168.25</v>
      </c>
      <c r="O488" s="13">
        <f t="shared" si="15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(E489/D489)</f>
        <v>1.7862556663644606</v>
      </c>
      <c r="G489" t="s">
        <v>20</v>
      </c>
      <c r="H489">
        <v>2346</v>
      </c>
      <c r="I489" s="7">
        <f>E489/H489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14"/>
        <v>42845.208333333328</v>
      </c>
      <c r="O489" s="13">
        <f t="shared" si="15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(E490/D490)</f>
        <v>2.2005660377358489</v>
      </c>
      <c r="G490" t="s">
        <v>20</v>
      </c>
      <c r="H490">
        <v>115</v>
      </c>
      <c r="I490" s="7">
        <f>E490/H490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14"/>
        <v>42403.25</v>
      </c>
      <c r="O490" s="13">
        <f t="shared" si="15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(E491/D491)</f>
        <v>1.015108695652174</v>
      </c>
      <c r="G491" t="s">
        <v>20</v>
      </c>
      <c r="H491">
        <v>85</v>
      </c>
      <c r="I491" s="7">
        <f>E491/H491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14"/>
        <v>40406.208333333336</v>
      </c>
      <c r="O491" s="13">
        <f t="shared" si="15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(E492/D492)</f>
        <v>1.915</v>
      </c>
      <c r="G492" t="s">
        <v>20</v>
      </c>
      <c r="H492">
        <v>144</v>
      </c>
      <c r="I492" s="7">
        <f>E492/H492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14"/>
        <v>43786.25</v>
      </c>
      <c r="O492" s="13">
        <f t="shared" si="15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(E493/D493)</f>
        <v>3.0534683098591549</v>
      </c>
      <c r="G493" t="s">
        <v>20</v>
      </c>
      <c r="H493">
        <v>2443</v>
      </c>
      <c r="I493" s="7">
        <f>E493/H493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14"/>
        <v>41456.208333333336</v>
      </c>
      <c r="O493" s="13">
        <f t="shared" si="15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(E494/D494)</f>
        <v>0.23995287958115183</v>
      </c>
      <c r="G494" t="s">
        <v>74</v>
      </c>
      <c r="H494">
        <v>595</v>
      </c>
      <c r="I494" s="7">
        <f>E494/H494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14"/>
        <v>40336.208333333336</v>
      </c>
      <c r="O494" s="13">
        <f t="shared" si="15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(E495/D495)</f>
        <v>7.2377777777777776</v>
      </c>
      <c r="G495" t="s">
        <v>20</v>
      </c>
      <c r="H495">
        <v>64</v>
      </c>
      <c r="I495" s="7">
        <f>E495/H495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14"/>
        <v>43645.208333333328</v>
      </c>
      <c r="O495" s="13">
        <f t="shared" si="15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(E496/D496)</f>
        <v>5.4736000000000002</v>
      </c>
      <c r="G496" t="s">
        <v>20</v>
      </c>
      <c r="H496">
        <v>268</v>
      </c>
      <c r="I496" s="7">
        <f>E496/H496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14"/>
        <v>40990.208333333336</v>
      </c>
      <c r="O496" s="13">
        <f t="shared" si="15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(E497/D497)</f>
        <v>4.1449999999999996</v>
      </c>
      <c r="G497" t="s">
        <v>20</v>
      </c>
      <c r="H497">
        <v>195</v>
      </c>
      <c r="I497" s="7">
        <f>E497/H497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14"/>
        <v>41800.208333333336</v>
      </c>
      <c r="O497" s="13">
        <f t="shared" si="15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(E498/D498)</f>
        <v>9.0696409140369975E-3</v>
      </c>
      <c r="G498" t="s">
        <v>14</v>
      </c>
      <c r="H498">
        <v>54</v>
      </c>
      <c r="I498" s="7">
        <f>E498/H498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14"/>
        <v>42876.208333333328</v>
      </c>
      <c r="O498" s="13">
        <f t="shared" si="15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(E499/D499)</f>
        <v>0.34173469387755101</v>
      </c>
      <c r="G499" t="s">
        <v>14</v>
      </c>
      <c r="H499">
        <v>120</v>
      </c>
      <c r="I499" s="7">
        <f>E499/H499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14"/>
        <v>42724.25</v>
      </c>
      <c r="O499" s="13">
        <f t="shared" si="15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(E500/D500)</f>
        <v>0.239488107549121</v>
      </c>
      <c r="G500" t="s">
        <v>14</v>
      </c>
      <c r="H500">
        <v>579</v>
      </c>
      <c r="I500" s="7">
        <f>E500/H500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14"/>
        <v>42005.25</v>
      </c>
      <c r="O500" s="13">
        <f t="shared" si="15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(E501/D501)</f>
        <v>0.48072649572649573</v>
      </c>
      <c r="G501" t="s">
        <v>14</v>
      </c>
      <c r="H501">
        <v>2072</v>
      </c>
      <c r="I501" s="7">
        <f>E501/H501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14"/>
        <v>42444.208333333328</v>
      </c>
      <c r="O501" s="13">
        <f t="shared" si="15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(E502/D502)</f>
        <v>0</v>
      </c>
      <c r="G502" t="s">
        <v>14</v>
      </c>
      <c r="H502">
        <v>0</v>
      </c>
      <c r="I502" s="7" t="e">
        <f>E502/H502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14"/>
        <v>41395.208333333336</v>
      </c>
      <c r="O502" s="13">
        <f t="shared" si="15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(E503/D503)</f>
        <v>0.70145182291666663</v>
      </c>
      <c r="G503" t="s">
        <v>14</v>
      </c>
      <c r="H503">
        <v>1796</v>
      </c>
      <c r="I503" s="7">
        <f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14"/>
        <v>41345.208333333336</v>
      </c>
      <c r="O503" s="13">
        <f t="shared" si="15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(E504/D504)</f>
        <v>5.2992307692307694</v>
      </c>
      <c r="G504" t="s">
        <v>20</v>
      </c>
      <c r="H504">
        <v>186</v>
      </c>
      <c r="I504" s="7">
        <f>E504/H504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14"/>
        <v>41117.208333333336</v>
      </c>
      <c r="O504" s="13">
        <f t="shared" si="15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(E505/D505)</f>
        <v>1.8032549019607844</v>
      </c>
      <c r="G505" t="s">
        <v>20</v>
      </c>
      <c r="H505">
        <v>460</v>
      </c>
      <c r="I505" s="7">
        <f>E505/H505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14"/>
        <v>42186.208333333328</v>
      </c>
      <c r="O505" s="13">
        <f t="shared" si="15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(E506/D506)</f>
        <v>0.92320000000000002</v>
      </c>
      <c r="G506" t="s">
        <v>14</v>
      </c>
      <c r="H506">
        <v>62</v>
      </c>
      <c r="I506" s="7">
        <f>E506/H506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14"/>
        <v>42142.208333333328</v>
      </c>
      <c r="O506" s="13">
        <f t="shared" si="15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(E507/D507)</f>
        <v>0.13901001112347053</v>
      </c>
      <c r="G507" t="s">
        <v>14</v>
      </c>
      <c r="H507">
        <v>347</v>
      </c>
      <c r="I507" s="7">
        <f>E507/H507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14"/>
        <v>41341.25</v>
      </c>
      <c r="O507" s="13">
        <f t="shared" si="15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(E508/D508)</f>
        <v>9.2707777777777771</v>
      </c>
      <c r="G508" t="s">
        <v>20</v>
      </c>
      <c r="H508">
        <v>2528</v>
      </c>
      <c r="I508" s="7">
        <f>E508/H508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14"/>
        <v>43062.25</v>
      </c>
      <c r="O508" s="13">
        <f t="shared" si="15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(E509/D509)</f>
        <v>0.39857142857142858</v>
      </c>
      <c r="G509" t="s">
        <v>14</v>
      </c>
      <c r="H509">
        <v>19</v>
      </c>
      <c r="I509" s="7">
        <f>E509/H509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14"/>
        <v>41373.208333333336</v>
      </c>
      <c r="O509" s="13">
        <f t="shared" si="15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(E510/D510)</f>
        <v>1.1222929936305732</v>
      </c>
      <c r="G510" t="s">
        <v>20</v>
      </c>
      <c r="H510">
        <v>3657</v>
      </c>
      <c r="I510" s="7">
        <f>E510/H510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14"/>
        <v>43310.208333333328</v>
      </c>
      <c r="O510" s="13">
        <f t="shared" si="15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(E511/D511)</f>
        <v>0.70925816023738875</v>
      </c>
      <c r="G511" t="s">
        <v>14</v>
      </c>
      <c r="H511">
        <v>1258</v>
      </c>
      <c r="I511" s="7">
        <f>E511/H511</f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14"/>
        <v>41034.208333333336</v>
      </c>
      <c r="O511" s="13">
        <f t="shared" si="15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(E512/D512)</f>
        <v>1.1908974358974358</v>
      </c>
      <c r="G512" t="s">
        <v>20</v>
      </c>
      <c r="H512">
        <v>131</v>
      </c>
      <c r="I512" s="7">
        <f>E512/H512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14"/>
        <v>43251.208333333328</v>
      </c>
      <c r="O512" s="13">
        <f t="shared" si="15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(E513/D513)</f>
        <v>0.24017591339648173</v>
      </c>
      <c r="G513" t="s">
        <v>14</v>
      </c>
      <c r="H513">
        <v>362</v>
      </c>
      <c r="I513" s="7">
        <f>E513/H513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14"/>
        <v>43671.208333333328</v>
      </c>
      <c r="O513" s="13">
        <f t="shared" si="15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(E514/D514)</f>
        <v>1.3931868131868133</v>
      </c>
      <c r="G514" t="s">
        <v>20</v>
      </c>
      <c r="H514">
        <v>239</v>
      </c>
      <c r="I514" s="7">
        <f>E514/H514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ref="N514:N577" si="16">(((L514/60)/60)/24)+DATE(1970,1,1)</f>
        <v>41825.208333333336</v>
      </c>
      <c r="O514" s="13">
        <f t="shared" ref="O514:O577" si="17"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(E515/D515)</f>
        <v>0.39277108433734942</v>
      </c>
      <c r="G515" t="s">
        <v>74</v>
      </c>
      <c r="H515">
        <v>35</v>
      </c>
      <c r="I515" s="7">
        <f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si="16"/>
        <v>40430.208333333336</v>
      </c>
      <c r="O515" s="13">
        <f t="shared" si="17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(E516/D516)</f>
        <v>0.22439077144917088</v>
      </c>
      <c r="G516" t="s">
        <v>74</v>
      </c>
      <c r="H516">
        <v>528</v>
      </c>
      <c r="I516" s="7">
        <f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16"/>
        <v>41614.25</v>
      </c>
      <c r="O516" s="13">
        <f t="shared" si="17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(E517/D517)</f>
        <v>0.55779069767441858</v>
      </c>
      <c r="G517" t="s">
        <v>14</v>
      </c>
      <c r="H517">
        <v>133</v>
      </c>
      <c r="I517" s="7">
        <f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16"/>
        <v>40900.25</v>
      </c>
      <c r="O517" s="13">
        <f t="shared" si="17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(E518/D518)</f>
        <v>0.42523125996810207</v>
      </c>
      <c r="G518" t="s">
        <v>14</v>
      </c>
      <c r="H518">
        <v>846</v>
      </c>
      <c r="I518" s="7">
        <f>E518/H518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16"/>
        <v>40396.208333333336</v>
      </c>
      <c r="O518" s="13">
        <f t="shared" si="17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(E519/D519)</f>
        <v>1.1200000000000001</v>
      </c>
      <c r="G519" t="s">
        <v>20</v>
      </c>
      <c r="H519">
        <v>78</v>
      </c>
      <c r="I519" s="7">
        <f>E519/H519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16"/>
        <v>42860.208333333328</v>
      </c>
      <c r="O519" s="13">
        <f t="shared" si="17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(E520/D520)</f>
        <v>7.0681818181818179E-2</v>
      </c>
      <c r="G520" t="s">
        <v>14</v>
      </c>
      <c r="H520">
        <v>10</v>
      </c>
      <c r="I520" s="7">
        <f>E520/H520</f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16"/>
        <v>43154.25</v>
      </c>
      <c r="O520" s="13">
        <f t="shared" si="17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(E521/D521)</f>
        <v>1.0174563871693867</v>
      </c>
      <c r="G521" t="s">
        <v>20</v>
      </c>
      <c r="H521">
        <v>1773</v>
      </c>
      <c r="I521" s="7">
        <f>E521/H521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16"/>
        <v>42012.25</v>
      </c>
      <c r="O521" s="13">
        <f t="shared" si="17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(E522/D522)</f>
        <v>4.2575000000000003</v>
      </c>
      <c r="G522" t="s">
        <v>20</v>
      </c>
      <c r="H522">
        <v>32</v>
      </c>
      <c r="I522" s="7">
        <f>E522/H522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16"/>
        <v>43574.208333333328</v>
      </c>
      <c r="O522" s="13">
        <f t="shared" si="17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(E523/D523)</f>
        <v>1.4553947368421052</v>
      </c>
      <c r="G523" t="s">
        <v>20</v>
      </c>
      <c r="H523">
        <v>369</v>
      </c>
      <c r="I523" s="7">
        <f>E523/H523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16"/>
        <v>42605.208333333328</v>
      </c>
      <c r="O523" s="13">
        <f t="shared" si="17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(E524/D524)</f>
        <v>0.32453465346534655</v>
      </c>
      <c r="G524" t="s">
        <v>14</v>
      </c>
      <c r="H524">
        <v>191</v>
      </c>
      <c r="I524" s="7">
        <f>E524/H524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16"/>
        <v>41093.208333333336</v>
      </c>
      <c r="O524" s="13">
        <f t="shared" si="17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(E525/D525)</f>
        <v>7.003333333333333</v>
      </c>
      <c r="G525" t="s">
        <v>20</v>
      </c>
      <c r="H525">
        <v>89</v>
      </c>
      <c r="I525" s="7">
        <f>E525/H525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16"/>
        <v>40241.25</v>
      </c>
      <c r="O525" s="13">
        <f t="shared" si="17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(E526/D526)</f>
        <v>0.83904860392967939</v>
      </c>
      <c r="G526" t="s">
        <v>14</v>
      </c>
      <c r="H526">
        <v>1979</v>
      </c>
      <c r="I526" s="7">
        <f>E526/H526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16"/>
        <v>40294.208333333336</v>
      </c>
      <c r="O526" s="13">
        <f t="shared" si="17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(E527/D527)</f>
        <v>0.84190476190476193</v>
      </c>
      <c r="G527" t="s">
        <v>14</v>
      </c>
      <c r="H527">
        <v>63</v>
      </c>
      <c r="I527" s="7">
        <f>E527/H527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16"/>
        <v>40505.25</v>
      </c>
      <c r="O527" s="13">
        <f t="shared" si="17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(E528/D528)</f>
        <v>1.5595180722891566</v>
      </c>
      <c r="G528" t="s">
        <v>20</v>
      </c>
      <c r="H528">
        <v>147</v>
      </c>
      <c r="I528" s="7">
        <f>E528/H528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16"/>
        <v>42364.25</v>
      </c>
      <c r="O528" s="13">
        <f t="shared" si="17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(E529/D529)</f>
        <v>0.99619450317124736</v>
      </c>
      <c r="G529" t="s">
        <v>14</v>
      </c>
      <c r="H529">
        <v>6080</v>
      </c>
      <c r="I529" s="7">
        <f>E529/H529</f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16"/>
        <v>42405.25</v>
      </c>
      <c r="O529" s="13">
        <f t="shared" si="17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(E530/D530)</f>
        <v>0.80300000000000005</v>
      </c>
      <c r="G530" t="s">
        <v>14</v>
      </c>
      <c r="H530">
        <v>80</v>
      </c>
      <c r="I530" s="7">
        <f>E530/H530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16"/>
        <v>41601.25</v>
      </c>
      <c r="O530" s="13">
        <f t="shared" si="17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(E531/D531)</f>
        <v>0.11254901960784314</v>
      </c>
      <c r="G531" t="s">
        <v>14</v>
      </c>
      <c r="H531">
        <v>9</v>
      </c>
      <c r="I531" s="7">
        <f>E531/H531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16"/>
        <v>41769.208333333336</v>
      </c>
      <c r="O531" s="13">
        <f t="shared" si="17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(E532/D532)</f>
        <v>0.91740952380952379</v>
      </c>
      <c r="G532" t="s">
        <v>14</v>
      </c>
      <c r="H532">
        <v>1784</v>
      </c>
      <c r="I532" s="7">
        <f>E532/H532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16"/>
        <v>40421.208333333336</v>
      </c>
      <c r="O532" s="13">
        <f t="shared" si="17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(E533/D533)</f>
        <v>0.95521156936261387</v>
      </c>
      <c r="G533" t="s">
        <v>47</v>
      </c>
      <c r="H533">
        <v>3640</v>
      </c>
      <c r="I533" s="7">
        <f>E533/H533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16"/>
        <v>41589.25</v>
      </c>
      <c r="O533" s="13">
        <f t="shared" si="17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(E534/D534)</f>
        <v>5.0287499999999996</v>
      </c>
      <c r="G534" t="s">
        <v>20</v>
      </c>
      <c r="H534">
        <v>126</v>
      </c>
      <c r="I534" s="7">
        <f>E534/H534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16"/>
        <v>43125.25</v>
      </c>
      <c r="O534" s="13">
        <f t="shared" si="17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(E535/D535)</f>
        <v>1.5924394463667819</v>
      </c>
      <c r="G535" t="s">
        <v>20</v>
      </c>
      <c r="H535">
        <v>2218</v>
      </c>
      <c r="I535" s="7">
        <f>E535/H535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16"/>
        <v>41479.208333333336</v>
      </c>
      <c r="O535" s="13">
        <f t="shared" si="17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(E536/D536)</f>
        <v>0.15022446689113356</v>
      </c>
      <c r="G536" t="s">
        <v>14</v>
      </c>
      <c r="H536">
        <v>243</v>
      </c>
      <c r="I536" s="7">
        <f>E536/H536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16"/>
        <v>43329.208333333328</v>
      </c>
      <c r="O536" s="13">
        <f t="shared" si="17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(E537/D537)</f>
        <v>4.820384615384615</v>
      </c>
      <c r="G537" t="s">
        <v>20</v>
      </c>
      <c r="H537">
        <v>202</v>
      </c>
      <c r="I537" s="7">
        <f>E537/H537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16"/>
        <v>43259.208333333328</v>
      </c>
      <c r="O537" s="13">
        <f t="shared" si="17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(E538/D538)</f>
        <v>1.4996938775510205</v>
      </c>
      <c r="G538" t="s">
        <v>20</v>
      </c>
      <c r="H538">
        <v>140</v>
      </c>
      <c r="I538" s="7">
        <f>E538/H538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16"/>
        <v>40414.208333333336</v>
      </c>
      <c r="O538" s="13">
        <f t="shared" si="17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(E539/D539)</f>
        <v>1.1722156398104266</v>
      </c>
      <c r="G539" t="s">
        <v>20</v>
      </c>
      <c r="H539">
        <v>1052</v>
      </c>
      <c r="I539" s="7">
        <f>E539/H539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16"/>
        <v>43342.208333333328</v>
      </c>
      <c r="O539" s="13">
        <f t="shared" si="17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(E540/D540)</f>
        <v>0.37695968274950431</v>
      </c>
      <c r="G540" t="s">
        <v>14</v>
      </c>
      <c r="H540">
        <v>1296</v>
      </c>
      <c r="I540" s="7">
        <f>E540/H540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16"/>
        <v>41539.208333333336</v>
      </c>
      <c r="O540" s="13">
        <f t="shared" si="17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(E541/D541)</f>
        <v>0.72653061224489801</v>
      </c>
      <c r="G541" t="s">
        <v>14</v>
      </c>
      <c r="H541">
        <v>77</v>
      </c>
      <c r="I541" s="7">
        <f>E541/H541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16"/>
        <v>43647.208333333328</v>
      </c>
      <c r="O541" s="13">
        <f t="shared" si="17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(E542/D542)</f>
        <v>2.6598113207547169</v>
      </c>
      <c r="G542" t="s">
        <v>20</v>
      </c>
      <c r="H542">
        <v>247</v>
      </c>
      <c r="I542" s="7">
        <f>E542/H542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16"/>
        <v>43225.208333333328</v>
      </c>
      <c r="O542" s="13">
        <f t="shared" si="17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(E543/D543)</f>
        <v>0.24205617977528091</v>
      </c>
      <c r="G543" t="s">
        <v>14</v>
      </c>
      <c r="H543">
        <v>395</v>
      </c>
      <c r="I543" s="7">
        <f>E543/H543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16"/>
        <v>42165.208333333328</v>
      </c>
      <c r="O543" s="13">
        <f t="shared" si="17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(E544/D544)</f>
        <v>2.5064935064935064E-2</v>
      </c>
      <c r="G544" t="s">
        <v>14</v>
      </c>
      <c r="H544">
        <v>49</v>
      </c>
      <c r="I544" s="7">
        <f>E544/H544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16"/>
        <v>42391.25</v>
      </c>
      <c r="O544" s="13">
        <f t="shared" si="17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(E545/D545)</f>
        <v>0.1632979976442874</v>
      </c>
      <c r="G545" t="s">
        <v>14</v>
      </c>
      <c r="H545">
        <v>180</v>
      </c>
      <c r="I545" s="7">
        <f>E545/H545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16"/>
        <v>41528.208333333336</v>
      </c>
      <c r="O545" s="13">
        <f t="shared" si="17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(E546/D546)</f>
        <v>2.7650000000000001</v>
      </c>
      <c r="G546" t="s">
        <v>20</v>
      </c>
      <c r="H546">
        <v>84</v>
      </c>
      <c r="I546" s="7">
        <f>E546/H546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16"/>
        <v>42377.25</v>
      </c>
      <c r="O546" s="13">
        <f t="shared" si="17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(E547/D547)</f>
        <v>0.88803571428571426</v>
      </c>
      <c r="G547" t="s">
        <v>14</v>
      </c>
      <c r="H547">
        <v>2690</v>
      </c>
      <c r="I547" s="7">
        <f>E547/H547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16"/>
        <v>43824.25</v>
      </c>
      <c r="O547" s="13">
        <f t="shared" si="17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(E548/D548)</f>
        <v>1.6357142857142857</v>
      </c>
      <c r="G548" t="s">
        <v>20</v>
      </c>
      <c r="H548">
        <v>88</v>
      </c>
      <c r="I548" s="7">
        <f>E548/H548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16"/>
        <v>43360.208333333328</v>
      </c>
      <c r="O548" s="13">
        <f t="shared" si="17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(E549/D549)</f>
        <v>9.69</v>
      </c>
      <c r="G549" t="s">
        <v>20</v>
      </c>
      <c r="H549">
        <v>156</v>
      </c>
      <c r="I549" s="7">
        <f>E549/H549</f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16"/>
        <v>42029.25</v>
      </c>
      <c r="O549" s="13">
        <f t="shared" si="17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(E550/D550)</f>
        <v>2.7091376701966716</v>
      </c>
      <c r="G550" t="s">
        <v>20</v>
      </c>
      <c r="H550">
        <v>2985</v>
      </c>
      <c r="I550" s="7">
        <f>E550/H550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16"/>
        <v>42461.208333333328</v>
      </c>
      <c r="O550" s="13">
        <f t="shared" si="17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(E551/D551)</f>
        <v>2.8421355932203389</v>
      </c>
      <c r="G551" t="s">
        <v>20</v>
      </c>
      <c r="H551">
        <v>762</v>
      </c>
      <c r="I551" s="7">
        <f>E551/H551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16"/>
        <v>41422.208333333336</v>
      </c>
      <c r="O551" s="13">
        <f t="shared" si="17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(E552/D552)</f>
        <v>0.04</v>
      </c>
      <c r="G552" t="s">
        <v>74</v>
      </c>
      <c r="H552">
        <v>1</v>
      </c>
      <c r="I552" s="7">
        <f>E552/H552</f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16"/>
        <v>40968.25</v>
      </c>
      <c r="O552" s="13">
        <f t="shared" si="17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(E553/D553)</f>
        <v>0.58632981676846196</v>
      </c>
      <c r="G553" t="s">
        <v>14</v>
      </c>
      <c r="H553">
        <v>2779</v>
      </c>
      <c r="I553" s="7">
        <f>E553/H553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16"/>
        <v>41993.25</v>
      </c>
      <c r="O553" s="13">
        <f t="shared" si="17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(E554/D554)</f>
        <v>0.98511111111111116</v>
      </c>
      <c r="G554" t="s">
        <v>14</v>
      </c>
      <c r="H554">
        <v>92</v>
      </c>
      <c r="I554" s="7">
        <f>E554/H554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16"/>
        <v>42700.25</v>
      </c>
      <c r="O554" s="13">
        <f t="shared" si="17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(E555/D555)</f>
        <v>0.43975381008206332</v>
      </c>
      <c r="G555" t="s">
        <v>14</v>
      </c>
      <c r="H555">
        <v>1028</v>
      </c>
      <c r="I555" s="7">
        <f>E555/H555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16"/>
        <v>40545.25</v>
      </c>
      <c r="O555" s="13">
        <f t="shared" si="17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(E556/D556)</f>
        <v>1.5166315789473683</v>
      </c>
      <c r="G556" t="s">
        <v>20</v>
      </c>
      <c r="H556">
        <v>554</v>
      </c>
      <c r="I556" s="7">
        <f>E556/H556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16"/>
        <v>42723.25</v>
      </c>
      <c r="O556" s="13">
        <f t="shared" si="17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(E557/D557)</f>
        <v>2.2363492063492063</v>
      </c>
      <c r="G557" t="s">
        <v>20</v>
      </c>
      <c r="H557">
        <v>135</v>
      </c>
      <c r="I557" s="7">
        <f>E557/H557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16"/>
        <v>41731.208333333336</v>
      </c>
      <c r="O557" s="13">
        <f t="shared" si="17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(E558/D558)</f>
        <v>2.3975</v>
      </c>
      <c r="G558" t="s">
        <v>20</v>
      </c>
      <c r="H558">
        <v>122</v>
      </c>
      <c r="I558" s="7">
        <f>E558/H558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16"/>
        <v>40792.208333333336</v>
      </c>
      <c r="O558" s="13">
        <f t="shared" si="17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(E559/D559)</f>
        <v>1.9933333333333334</v>
      </c>
      <c r="G559" t="s">
        <v>20</v>
      </c>
      <c r="H559">
        <v>221</v>
      </c>
      <c r="I559" s="7">
        <f>E559/H559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16"/>
        <v>42279.208333333328</v>
      </c>
      <c r="O559" s="13">
        <f t="shared" si="17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(E560/D560)</f>
        <v>1.373448275862069</v>
      </c>
      <c r="G560" t="s">
        <v>20</v>
      </c>
      <c r="H560">
        <v>126</v>
      </c>
      <c r="I560" s="7">
        <f>E560/H560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16"/>
        <v>42424.25</v>
      </c>
      <c r="O560" s="13">
        <f t="shared" si="17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(E561/D561)</f>
        <v>1.009696106362773</v>
      </c>
      <c r="G561" t="s">
        <v>20</v>
      </c>
      <c r="H561">
        <v>1022</v>
      </c>
      <c r="I561" s="7">
        <f>E561/H561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16"/>
        <v>42584.208333333328</v>
      </c>
      <c r="O561" s="13">
        <f t="shared" si="17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(E562/D562)</f>
        <v>7.9416000000000002</v>
      </c>
      <c r="G562" t="s">
        <v>20</v>
      </c>
      <c r="H562">
        <v>3177</v>
      </c>
      <c r="I562" s="7">
        <f>E562/H562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16"/>
        <v>40865.25</v>
      </c>
      <c r="O562" s="13">
        <f t="shared" si="17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(E563/D563)</f>
        <v>3.6970000000000001</v>
      </c>
      <c r="G563" t="s">
        <v>20</v>
      </c>
      <c r="H563">
        <v>198</v>
      </c>
      <c r="I563" s="7">
        <f>E563/H563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16"/>
        <v>40833.208333333336</v>
      </c>
      <c r="O563" s="13">
        <f t="shared" si="17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(E564/D564)</f>
        <v>0.12818181818181817</v>
      </c>
      <c r="G564" t="s">
        <v>14</v>
      </c>
      <c r="H564">
        <v>26</v>
      </c>
      <c r="I564" s="7">
        <f>E564/H564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16"/>
        <v>43536.208333333328</v>
      </c>
      <c r="O564" s="13">
        <f t="shared" si="17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(E565/D565)</f>
        <v>1.3802702702702703</v>
      </c>
      <c r="G565" t="s">
        <v>20</v>
      </c>
      <c r="H565">
        <v>85</v>
      </c>
      <c r="I565" s="7">
        <f>E565/H565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16"/>
        <v>43417.25</v>
      </c>
      <c r="O565" s="13">
        <f t="shared" si="17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(E566/D566)</f>
        <v>0.83813278008298753</v>
      </c>
      <c r="G566" t="s">
        <v>14</v>
      </c>
      <c r="H566">
        <v>1790</v>
      </c>
      <c r="I566" s="7">
        <f>E566/H566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16"/>
        <v>42078.208333333328</v>
      </c>
      <c r="O566" s="13">
        <f t="shared" si="17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(E567/D567)</f>
        <v>2.0460063224446787</v>
      </c>
      <c r="G567" t="s">
        <v>20</v>
      </c>
      <c r="H567">
        <v>3596</v>
      </c>
      <c r="I567" s="7">
        <f>E567/H567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16"/>
        <v>40862.25</v>
      </c>
      <c r="O567" s="13">
        <f t="shared" si="17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(E568/D568)</f>
        <v>0.44344086021505374</v>
      </c>
      <c r="G568" t="s">
        <v>14</v>
      </c>
      <c r="H568">
        <v>37</v>
      </c>
      <c r="I568" s="7">
        <f>E568/H568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16"/>
        <v>42424.25</v>
      </c>
      <c r="O568" s="13">
        <f t="shared" si="17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(E569/D569)</f>
        <v>2.1860294117647059</v>
      </c>
      <c r="G569" t="s">
        <v>20</v>
      </c>
      <c r="H569">
        <v>244</v>
      </c>
      <c r="I569" s="7">
        <f>E569/H569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16"/>
        <v>41830.208333333336</v>
      </c>
      <c r="O569" s="13">
        <f t="shared" si="17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(E570/D570)</f>
        <v>1.8603314917127072</v>
      </c>
      <c r="G570" t="s">
        <v>20</v>
      </c>
      <c r="H570">
        <v>5180</v>
      </c>
      <c r="I570" s="7">
        <f>E570/H570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16"/>
        <v>40374.208333333336</v>
      </c>
      <c r="O570" s="13">
        <f t="shared" si="17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(E571/D571)</f>
        <v>2.3733830845771142</v>
      </c>
      <c r="G571" t="s">
        <v>20</v>
      </c>
      <c r="H571">
        <v>589</v>
      </c>
      <c r="I571" s="7">
        <f>E571/H571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16"/>
        <v>40554.25</v>
      </c>
      <c r="O571" s="13">
        <f t="shared" si="17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(E572/D572)</f>
        <v>3.0565384615384614</v>
      </c>
      <c r="G572" t="s">
        <v>20</v>
      </c>
      <c r="H572">
        <v>2725</v>
      </c>
      <c r="I572" s="7">
        <f>E572/H572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16"/>
        <v>41993.25</v>
      </c>
      <c r="O572" s="13">
        <f t="shared" si="17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(E573/D573)</f>
        <v>0.94142857142857139</v>
      </c>
      <c r="G573" t="s">
        <v>14</v>
      </c>
      <c r="H573">
        <v>35</v>
      </c>
      <c r="I573" s="7">
        <f>E573/H573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16"/>
        <v>42174.208333333328</v>
      </c>
      <c r="O573" s="13">
        <f t="shared" si="17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(E574/D574)</f>
        <v>0.54400000000000004</v>
      </c>
      <c r="G574" t="s">
        <v>74</v>
      </c>
      <c r="H574">
        <v>94</v>
      </c>
      <c r="I574" s="7">
        <f>E574/H574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16"/>
        <v>42275.208333333328</v>
      </c>
      <c r="O574" s="13">
        <f t="shared" si="17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(E575/D575)</f>
        <v>1.1188059701492536</v>
      </c>
      <c r="G575" t="s">
        <v>20</v>
      </c>
      <c r="H575">
        <v>300</v>
      </c>
      <c r="I575" s="7">
        <f>E575/H575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16"/>
        <v>41761.208333333336</v>
      </c>
      <c r="O575" s="13">
        <f t="shared" si="17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(E576/D576)</f>
        <v>3.6914814814814814</v>
      </c>
      <c r="G576" t="s">
        <v>20</v>
      </c>
      <c r="H576">
        <v>144</v>
      </c>
      <c r="I576" s="7">
        <f>E576/H576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16"/>
        <v>43806.25</v>
      </c>
      <c r="O576" s="13">
        <f t="shared" si="17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(E577/D577)</f>
        <v>0.62930372148859548</v>
      </c>
      <c r="G577" t="s">
        <v>14</v>
      </c>
      <c r="H577">
        <v>558</v>
      </c>
      <c r="I577" s="7">
        <f>E577/H577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16"/>
        <v>41779.208333333336</v>
      </c>
      <c r="O577" s="13">
        <f t="shared" si="17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(E578/D578)</f>
        <v>0.6492783505154639</v>
      </c>
      <c r="G578" t="s">
        <v>14</v>
      </c>
      <c r="H578">
        <v>64</v>
      </c>
      <c r="I578" s="7">
        <f>E578/H578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ref="N578:N641" si="18">(((L578/60)/60)/24)+DATE(1970,1,1)</f>
        <v>43040.208333333328</v>
      </c>
      <c r="O578" s="13">
        <f t="shared" ref="O578:O641" si="19"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(E579/D579)</f>
        <v>0.18853658536585366</v>
      </c>
      <c r="G579" t="s">
        <v>74</v>
      </c>
      <c r="H579">
        <v>37</v>
      </c>
      <c r="I579" s="7">
        <f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si="18"/>
        <v>40613.25</v>
      </c>
      <c r="O579" s="13">
        <f t="shared" si="19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(E580/D580)</f>
        <v>0.1675440414507772</v>
      </c>
      <c r="G580" t="s">
        <v>14</v>
      </c>
      <c r="H580">
        <v>245</v>
      </c>
      <c r="I580" s="7">
        <f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18"/>
        <v>40878.25</v>
      </c>
      <c r="O580" s="13">
        <f t="shared" si="1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(E581/D581)</f>
        <v>1.0111290322580646</v>
      </c>
      <c r="G581" t="s">
        <v>20</v>
      </c>
      <c r="H581">
        <v>87</v>
      </c>
      <c r="I581" s="7">
        <f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18"/>
        <v>40762.208333333336</v>
      </c>
      <c r="O581" s="13">
        <f t="shared" si="1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(E582/D582)</f>
        <v>3.4150228310502282</v>
      </c>
      <c r="G582" t="s">
        <v>20</v>
      </c>
      <c r="H582">
        <v>3116</v>
      </c>
      <c r="I582" s="7">
        <f>E582/H582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18"/>
        <v>41696.25</v>
      </c>
      <c r="O582" s="13">
        <f t="shared" si="1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(E583/D583)</f>
        <v>0.64016666666666666</v>
      </c>
      <c r="G583" t="s">
        <v>14</v>
      </c>
      <c r="H583">
        <v>71</v>
      </c>
      <c r="I583" s="7">
        <f>E583/H583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18"/>
        <v>40662.208333333336</v>
      </c>
      <c r="O583" s="13">
        <f t="shared" si="1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(E584/D584)</f>
        <v>0.5208045977011494</v>
      </c>
      <c r="G584" t="s">
        <v>14</v>
      </c>
      <c r="H584">
        <v>42</v>
      </c>
      <c r="I584" s="7">
        <f>E584/H584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18"/>
        <v>42165.208333333328</v>
      </c>
      <c r="O584" s="13">
        <f t="shared" si="1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(E585/D585)</f>
        <v>3.2240211640211642</v>
      </c>
      <c r="G585" t="s">
        <v>20</v>
      </c>
      <c r="H585">
        <v>909</v>
      </c>
      <c r="I585" s="7">
        <f>E585/H585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18"/>
        <v>40959.25</v>
      </c>
      <c r="O585" s="13">
        <f t="shared" si="1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(E586/D586)</f>
        <v>1.1950810185185186</v>
      </c>
      <c r="G586" t="s">
        <v>20</v>
      </c>
      <c r="H586">
        <v>1613</v>
      </c>
      <c r="I586" s="7">
        <f>E586/H586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18"/>
        <v>41024.208333333336</v>
      </c>
      <c r="O586" s="13">
        <f t="shared" si="1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(E587/D587)</f>
        <v>1.4679775280898877</v>
      </c>
      <c r="G587" t="s">
        <v>20</v>
      </c>
      <c r="H587">
        <v>136</v>
      </c>
      <c r="I587" s="7">
        <f>E587/H587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18"/>
        <v>40255.208333333336</v>
      </c>
      <c r="O587" s="13">
        <f t="shared" si="1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(E588/D588)</f>
        <v>9.5057142857142853</v>
      </c>
      <c r="G588" t="s">
        <v>20</v>
      </c>
      <c r="H588">
        <v>130</v>
      </c>
      <c r="I588" s="7">
        <f>E588/H588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18"/>
        <v>40499.25</v>
      </c>
      <c r="O588" s="13">
        <f t="shared" si="1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(E589/D589)</f>
        <v>0.72893617021276591</v>
      </c>
      <c r="G589" t="s">
        <v>14</v>
      </c>
      <c r="H589">
        <v>156</v>
      </c>
      <c r="I589" s="7">
        <f>E589/H589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18"/>
        <v>43484.25</v>
      </c>
      <c r="O589" s="13">
        <f t="shared" si="1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(E590/D590)</f>
        <v>0.7900824873096447</v>
      </c>
      <c r="G590" t="s">
        <v>14</v>
      </c>
      <c r="H590">
        <v>1368</v>
      </c>
      <c r="I590" s="7">
        <f>E590/H590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18"/>
        <v>40262.208333333336</v>
      </c>
      <c r="O590" s="13">
        <f t="shared" si="1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(E591/D591)</f>
        <v>0.64721518987341775</v>
      </c>
      <c r="G591" t="s">
        <v>14</v>
      </c>
      <c r="H591">
        <v>102</v>
      </c>
      <c r="I591" s="7">
        <f>E591/H591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18"/>
        <v>42190.208333333328</v>
      </c>
      <c r="O591" s="13">
        <f t="shared" si="1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(E592/D592)</f>
        <v>0.82028169014084507</v>
      </c>
      <c r="G592" t="s">
        <v>14</v>
      </c>
      <c r="H592">
        <v>86</v>
      </c>
      <c r="I592" s="7">
        <f>E592/H592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18"/>
        <v>41994.25</v>
      </c>
      <c r="O592" s="13">
        <f t="shared" si="1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(E593/D593)</f>
        <v>10.376666666666667</v>
      </c>
      <c r="G593" t="s">
        <v>20</v>
      </c>
      <c r="H593">
        <v>102</v>
      </c>
      <c r="I593" s="7">
        <f>E593/H593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18"/>
        <v>40373.208333333336</v>
      </c>
      <c r="O593" s="13">
        <f t="shared" si="1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(E594/D594)</f>
        <v>0.12910076530612244</v>
      </c>
      <c r="G594" t="s">
        <v>14</v>
      </c>
      <c r="H594">
        <v>253</v>
      </c>
      <c r="I594" s="7">
        <f>E594/H594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18"/>
        <v>41789.208333333336</v>
      </c>
      <c r="O594" s="13">
        <f t="shared" si="1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(E595/D595)</f>
        <v>1.5484210526315789</v>
      </c>
      <c r="G595" t="s">
        <v>20</v>
      </c>
      <c r="H595">
        <v>4006</v>
      </c>
      <c r="I595" s="7">
        <f>E595/H595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18"/>
        <v>41724.208333333336</v>
      </c>
      <c r="O595" s="13">
        <f t="shared" si="1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(E596/D596)</f>
        <v>7.0991735537190084E-2</v>
      </c>
      <c r="G596" t="s">
        <v>14</v>
      </c>
      <c r="H596">
        <v>157</v>
      </c>
      <c r="I596" s="7">
        <f>E596/H596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18"/>
        <v>42548.208333333328</v>
      </c>
      <c r="O596" s="13">
        <f t="shared" si="1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(E597/D597)</f>
        <v>2.0852773826458035</v>
      </c>
      <c r="G597" t="s">
        <v>20</v>
      </c>
      <c r="H597">
        <v>1629</v>
      </c>
      <c r="I597" s="7">
        <f>E597/H597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18"/>
        <v>40253.208333333336</v>
      </c>
      <c r="O597" s="13">
        <f t="shared" si="1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(E598/D598)</f>
        <v>0.99683544303797467</v>
      </c>
      <c r="G598" t="s">
        <v>14</v>
      </c>
      <c r="H598">
        <v>183</v>
      </c>
      <c r="I598" s="7">
        <f>E598/H598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18"/>
        <v>42434.25</v>
      </c>
      <c r="O598" s="13">
        <f t="shared" si="1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(E599/D599)</f>
        <v>2.0159756097560977</v>
      </c>
      <c r="G599" t="s">
        <v>20</v>
      </c>
      <c r="H599">
        <v>2188</v>
      </c>
      <c r="I599" s="7">
        <f>E599/H599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18"/>
        <v>43786.25</v>
      </c>
      <c r="O599" s="13">
        <f t="shared" si="1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(E600/D600)</f>
        <v>1.6209032258064515</v>
      </c>
      <c r="G600" t="s">
        <v>20</v>
      </c>
      <c r="H600">
        <v>2409</v>
      </c>
      <c r="I600" s="7">
        <f>E600/H600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18"/>
        <v>40344.208333333336</v>
      </c>
      <c r="O600" s="13">
        <f t="shared" si="1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(E601/D601)</f>
        <v>3.6436208125445471E-2</v>
      </c>
      <c r="G601" t="s">
        <v>14</v>
      </c>
      <c r="H601">
        <v>82</v>
      </c>
      <c r="I601" s="7">
        <f>E601/H601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18"/>
        <v>42047.25</v>
      </c>
      <c r="O601" s="13">
        <f t="shared" si="1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(E602/D602)</f>
        <v>0.05</v>
      </c>
      <c r="G602" t="s">
        <v>14</v>
      </c>
      <c r="H602">
        <v>1</v>
      </c>
      <c r="I602" s="7">
        <f>E602/H602</f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18"/>
        <v>41485.208333333336</v>
      </c>
      <c r="O602" s="13">
        <f t="shared" si="1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(E603/D603)</f>
        <v>2.0663492063492064</v>
      </c>
      <c r="G603" t="s">
        <v>20</v>
      </c>
      <c r="H603">
        <v>194</v>
      </c>
      <c r="I603" s="7">
        <f>E603/H603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18"/>
        <v>41789.208333333336</v>
      </c>
      <c r="O603" s="13">
        <f t="shared" si="1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(E604/D604)</f>
        <v>1.2823628691983122</v>
      </c>
      <c r="G604" t="s">
        <v>20</v>
      </c>
      <c r="H604">
        <v>1140</v>
      </c>
      <c r="I604" s="7">
        <f>E604/H604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18"/>
        <v>42160.208333333328</v>
      </c>
      <c r="O604" s="13">
        <f t="shared" si="1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(E605/D605)</f>
        <v>1.1966037735849056</v>
      </c>
      <c r="G605" t="s">
        <v>20</v>
      </c>
      <c r="H605">
        <v>102</v>
      </c>
      <c r="I605" s="7">
        <f>E605/H605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18"/>
        <v>43573.208333333328</v>
      </c>
      <c r="O605" s="13">
        <f t="shared" si="1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(E606/D606)</f>
        <v>1.7073055242390078</v>
      </c>
      <c r="G606" t="s">
        <v>20</v>
      </c>
      <c r="H606">
        <v>2857</v>
      </c>
      <c r="I606" s="7">
        <f>E606/H606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18"/>
        <v>40565.25</v>
      </c>
      <c r="O606" s="13">
        <f t="shared" si="1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(E607/D607)</f>
        <v>1.8721212121212121</v>
      </c>
      <c r="G607" t="s">
        <v>20</v>
      </c>
      <c r="H607">
        <v>107</v>
      </c>
      <c r="I607" s="7">
        <f>E607/H607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18"/>
        <v>42280.208333333328</v>
      </c>
      <c r="O607" s="13">
        <f t="shared" si="1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(E608/D608)</f>
        <v>1.8838235294117647</v>
      </c>
      <c r="G608" t="s">
        <v>20</v>
      </c>
      <c r="H608">
        <v>160</v>
      </c>
      <c r="I608" s="7">
        <f>E608/H608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18"/>
        <v>42436.25</v>
      </c>
      <c r="O608" s="13">
        <f t="shared" si="1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(E609/D609)</f>
        <v>1.3129869186046512</v>
      </c>
      <c r="G609" t="s">
        <v>20</v>
      </c>
      <c r="H609">
        <v>2230</v>
      </c>
      <c r="I609" s="7">
        <f>E609/H609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18"/>
        <v>41721.208333333336</v>
      </c>
      <c r="O609" s="13">
        <f t="shared" si="1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(E610/D610)</f>
        <v>2.8397435897435899</v>
      </c>
      <c r="G610" t="s">
        <v>20</v>
      </c>
      <c r="H610">
        <v>316</v>
      </c>
      <c r="I610" s="7">
        <f>E610/H610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18"/>
        <v>43530.25</v>
      </c>
      <c r="O610" s="13">
        <f t="shared" si="1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(E611/D611)</f>
        <v>1.2041999999999999</v>
      </c>
      <c r="G611" t="s">
        <v>20</v>
      </c>
      <c r="H611">
        <v>117</v>
      </c>
      <c r="I611" s="7">
        <f>E611/H611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18"/>
        <v>43481.25</v>
      </c>
      <c r="O611" s="13">
        <f t="shared" si="1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(E612/D612)</f>
        <v>4.1905607476635511</v>
      </c>
      <c r="G612" t="s">
        <v>20</v>
      </c>
      <c r="H612">
        <v>6406</v>
      </c>
      <c r="I612" s="7">
        <f>E612/H612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18"/>
        <v>41259.25</v>
      </c>
      <c r="O612" s="13">
        <f t="shared" si="1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(E613/D613)</f>
        <v>0.13853658536585367</v>
      </c>
      <c r="G613" t="s">
        <v>74</v>
      </c>
      <c r="H613">
        <v>15</v>
      </c>
      <c r="I613" s="7">
        <f>E613/H613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18"/>
        <v>41480.208333333336</v>
      </c>
      <c r="O613" s="13">
        <f t="shared" si="1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(E614/D614)</f>
        <v>1.3943548387096774</v>
      </c>
      <c r="G614" t="s">
        <v>20</v>
      </c>
      <c r="H614">
        <v>192</v>
      </c>
      <c r="I614" s="7">
        <f>E614/H614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18"/>
        <v>40474.208333333336</v>
      </c>
      <c r="O614" s="13">
        <f t="shared" si="1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(E615/D615)</f>
        <v>1.74</v>
      </c>
      <c r="G615" t="s">
        <v>20</v>
      </c>
      <c r="H615">
        <v>26</v>
      </c>
      <c r="I615" s="7">
        <f>E615/H615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18"/>
        <v>42973.208333333328</v>
      </c>
      <c r="O615" s="13">
        <f t="shared" si="1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(E616/D616)</f>
        <v>1.5549056603773586</v>
      </c>
      <c r="G616" t="s">
        <v>20</v>
      </c>
      <c r="H616">
        <v>723</v>
      </c>
      <c r="I616" s="7">
        <f>E616/H616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18"/>
        <v>42746.25</v>
      </c>
      <c r="O616" s="13">
        <f t="shared" si="1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(E617/D617)</f>
        <v>1.7044705882352942</v>
      </c>
      <c r="G617" t="s">
        <v>20</v>
      </c>
      <c r="H617">
        <v>170</v>
      </c>
      <c r="I617" s="7">
        <f>E617/H617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18"/>
        <v>42489.208333333328</v>
      </c>
      <c r="O617" s="13">
        <f t="shared" si="1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(E618/D618)</f>
        <v>1.8951562500000001</v>
      </c>
      <c r="G618" t="s">
        <v>20</v>
      </c>
      <c r="H618">
        <v>238</v>
      </c>
      <c r="I618" s="7">
        <f>E618/H618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18"/>
        <v>41537.208333333336</v>
      </c>
      <c r="O618" s="13">
        <f t="shared" si="1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(E619/D619)</f>
        <v>2.4971428571428573</v>
      </c>
      <c r="G619" t="s">
        <v>20</v>
      </c>
      <c r="H619">
        <v>55</v>
      </c>
      <c r="I619" s="7">
        <f>E619/H619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18"/>
        <v>41794.208333333336</v>
      </c>
      <c r="O619" s="13">
        <f t="shared" si="1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(E620/D620)</f>
        <v>0.48860523665659616</v>
      </c>
      <c r="G620" t="s">
        <v>14</v>
      </c>
      <c r="H620">
        <v>1198</v>
      </c>
      <c r="I620" s="7">
        <f>E620/H620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18"/>
        <v>41396.208333333336</v>
      </c>
      <c r="O620" s="13">
        <f t="shared" si="1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(E621/D621)</f>
        <v>0.28461970393057684</v>
      </c>
      <c r="G621" t="s">
        <v>14</v>
      </c>
      <c r="H621">
        <v>648</v>
      </c>
      <c r="I621" s="7">
        <f>E621/H621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18"/>
        <v>40669.208333333336</v>
      </c>
      <c r="O621" s="13">
        <f t="shared" si="1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(E622/D622)</f>
        <v>2.6802325581395348</v>
      </c>
      <c r="G622" t="s">
        <v>20</v>
      </c>
      <c r="H622">
        <v>128</v>
      </c>
      <c r="I622" s="7">
        <f>E622/H622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18"/>
        <v>42559.208333333328</v>
      </c>
      <c r="O622" s="13">
        <f t="shared" si="1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(E623/D623)</f>
        <v>6.1980078125000002</v>
      </c>
      <c r="G623" t="s">
        <v>20</v>
      </c>
      <c r="H623">
        <v>2144</v>
      </c>
      <c r="I623" s="7">
        <f>E623/H623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18"/>
        <v>42626.208333333328</v>
      </c>
      <c r="O623" s="13">
        <f t="shared" si="1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(E624/D624)</f>
        <v>3.1301587301587303E-2</v>
      </c>
      <c r="G624" t="s">
        <v>14</v>
      </c>
      <c r="H624">
        <v>64</v>
      </c>
      <c r="I624" s="7">
        <f>E624/H624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18"/>
        <v>43205.208333333328</v>
      </c>
      <c r="O624" s="13">
        <f t="shared" si="1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(E625/D625)</f>
        <v>1.5992152704135738</v>
      </c>
      <c r="G625" t="s">
        <v>20</v>
      </c>
      <c r="H625">
        <v>2693</v>
      </c>
      <c r="I625" s="7">
        <f>E625/H625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18"/>
        <v>42201.208333333328</v>
      </c>
      <c r="O625" s="13">
        <f t="shared" si="1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(E626/D626)</f>
        <v>2.793921568627451</v>
      </c>
      <c r="G626" t="s">
        <v>20</v>
      </c>
      <c r="H626">
        <v>432</v>
      </c>
      <c r="I626" s="7">
        <f>E626/H626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18"/>
        <v>42029.25</v>
      </c>
      <c r="O626" s="13">
        <f t="shared" si="1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(E627/D627)</f>
        <v>0.77373333333333338</v>
      </c>
      <c r="G627" t="s">
        <v>14</v>
      </c>
      <c r="H627">
        <v>62</v>
      </c>
      <c r="I627" s="7">
        <f>E627/H627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18"/>
        <v>43857.25</v>
      </c>
      <c r="O627" s="13">
        <f t="shared" si="1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(E628/D628)</f>
        <v>2.0632812500000002</v>
      </c>
      <c r="G628" t="s">
        <v>20</v>
      </c>
      <c r="H628">
        <v>189</v>
      </c>
      <c r="I628" s="7">
        <f>E628/H628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18"/>
        <v>40449.208333333336</v>
      </c>
      <c r="O628" s="13">
        <f t="shared" si="1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(E629/D629)</f>
        <v>6.9424999999999999</v>
      </c>
      <c r="G629" t="s">
        <v>20</v>
      </c>
      <c r="H629">
        <v>154</v>
      </c>
      <c r="I629" s="7">
        <f>E629/H629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18"/>
        <v>40345.208333333336</v>
      </c>
      <c r="O629" s="13">
        <f t="shared" si="1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(E630/D630)</f>
        <v>1.5178947368421052</v>
      </c>
      <c r="G630" t="s">
        <v>20</v>
      </c>
      <c r="H630">
        <v>96</v>
      </c>
      <c r="I630" s="7">
        <f>E630/H630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18"/>
        <v>40455.208333333336</v>
      </c>
      <c r="O630" s="13">
        <f t="shared" si="1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(E631/D631)</f>
        <v>0.64582072176949945</v>
      </c>
      <c r="G631" t="s">
        <v>14</v>
      </c>
      <c r="H631">
        <v>750</v>
      </c>
      <c r="I631" s="7">
        <f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18"/>
        <v>42557.208333333328</v>
      </c>
      <c r="O631" s="13">
        <f t="shared" si="1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(E632/D632)</f>
        <v>0.62873684210526315</v>
      </c>
      <c r="G632" t="s">
        <v>74</v>
      </c>
      <c r="H632">
        <v>87</v>
      </c>
      <c r="I632" s="7">
        <f>E632/H632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18"/>
        <v>43586.208333333328</v>
      </c>
      <c r="O632" s="13">
        <f t="shared" si="1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(E633/D633)</f>
        <v>3.1039864864864866</v>
      </c>
      <c r="G633" t="s">
        <v>20</v>
      </c>
      <c r="H633">
        <v>3063</v>
      </c>
      <c r="I633" s="7">
        <f>E633/H633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18"/>
        <v>43550.208333333328</v>
      </c>
      <c r="O633" s="13">
        <f t="shared" si="1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(E634/D634)</f>
        <v>0.42859916782246882</v>
      </c>
      <c r="G634" t="s">
        <v>47</v>
      </c>
      <c r="H634">
        <v>278</v>
      </c>
      <c r="I634" s="7">
        <f>E634/H634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18"/>
        <v>41945.208333333336</v>
      </c>
      <c r="O634" s="13">
        <f t="shared" si="1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(E635/D635)</f>
        <v>0.83119402985074631</v>
      </c>
      <c r="G635" t="s">
        <v>14</v>
      </c>
      <c r="H635">
        <v>105</v>
      </c>
      <c r="I635" s="7">
        <f>E635/H635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18"/>
        <v>42315.25</v>
      </c>
      <c r="O635" s="13">
        <f t="shared" si="1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(E636/D636)</f>
        <v>0.78531302876480547</v>
      </c>
      <c r="G636" t="s">
        <v>74</v>
      </c>
      <c r="H636">
        <v>1658</v>
      </c>
      <c r="I636" s="7">
        <f>E636/H636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18"/>
        <v>42819.208333333328</v>
      </c>
      <c r="O636" s="13">
        <f t="shared" si="1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(E637/D637)</f>
        <v>1.1409352517985611</v>
      </c>
      <c r="G637" t="s">
        <v>20</v>
      </c>
      <c r="H637">
        <v>2266</v>
      </c>
      <c r="I637" s="7">
        <f>E637/H637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18"/>
        <v>41314.25</v>
      </c>
      <c r="O637" s="13">
        <f t="shared" si="1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(E638/D638)</f>
        <v>0.64537683358624176</v>
      </c>
      <c r="G638" t="s">
        <v>14</v>
      </c>
      <c r="H638">
        <v>2604</v>
      </c>
      <c r="I638" s="7">
        <f>E638/H638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18"/>
        <v>40926.25</v>
      </c>
      <c r="O638" s="13">
        <f t="shared" si="1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(E639/D639)</f>
        <v>0.79411764705882348</v>
      </c>
      <c r="G639" t="s">
        <v>14</v>
      </c>
      <c r="H639">
        <v>65</v>
      </c>
      <c r="I639" s="7">
        <f>E639/H639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18"/>
        <v>42688.25</v>
      </c>
      <c r="O639" s="13">
        <f t="shared" si="1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(E640/D640)</f>
        <v>0.11419117647058824</v>
      </c>
      <c r="G640" t="s">
        <v>14</v>
      </c>
      <c r="H640">
        <v>94</v>
      </c>
      <c r="I640" s="7">
        <f>E640/H640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18"/>
        <v>40386.208333333336</v>
      </c>
      <c r="O640" s="13">
        <f t="shared" si="1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(E641/D641)</f>
        <v>0.56186046511627907</v>
      </c>
      <c r="G641" t="s">
        <v>47</v>
      </c>
      <c r="H641">
        <v>45</v>
      </c>
      <c r="I641" s="7">
        <f>E641/H641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18"/>
        <v>43309.208333333328</v>
      </c>
      <c r="O641" s="13">
        <f t="shared" si="1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(E642/D642)</f>
        <v>0.16501669449081802</v>
      </c>
      <c r="G642" t="s">
        <v>14</v>
      </c>
      <c r="H642">
        <v>257</v>
      </c>
      <c r="I642" s="7">
        <f>E642/H642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ref="N642:N705" si="20">(((L642/60)/60)/24)+DATE(1970,1,1)</f>
        <v>42387.25</v>
      </c>
      <c r="O642" s="13">
        <f t="shared" ref="O642:O705" si="21"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(E643/D643)</f>
        <v>1.1996808510638297</v>
      </c>
      <c r="G643" t="s">
        <v>20</v>
      </c>
      <c r="H643">
        <v>194</v>
      </c>
      <c r="I643" s="7">
        <f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si="20"/>
        <v>42786.25</v>
      </c>
      <c r="O643" s="13">
        <f t="shared" si="21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(E644/D644)</f>
        <v>1.4545652173913044</v>
      </c>
      <c r="G644" t="s">
        <v>20</v>
      </c>
      <c r="H644">
        <v>129</v>
      </c>
      <c r="I644" s="7">
        <f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20"/>
        <v>43451.25</v>
      </c>
      <c r="O644" s="13">
        <f t="shared" si="2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(E645/D645)</f>
        <v>2.2138255033557046</v>
      </c>
      <c r="G645" t="s">
        <v>20</v>
      </c>
      <c r="H645">
        <v>375</v>
      </c>
      <c r="I645" s="7">
        <f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20"/>
        <v>42795.25</v>
      </c>
      <c r="O645" s="13">
        <f t="shared" si="2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(E646/D646)</f>
        <v>0.48396694214876035</v>
      </c>
      <c r="G646" t="s">
        <v>14</v>
      </c>
      <c r="H646">
        <v>2928</v>
      </c>
      <c r="I646" s="7">
        <f>E646/H646</f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20"/>
        <v>43452.25</v>
      </c>
      <c r="O646" s="13">
        <f t="shared" si="2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(E647/D647)</f>
        <v>0.92911504424778757</v>
      </c>
      <c r="G647" t="s">
        <v>14</v>
      </c>
      <c r="H647">
        <v>4697</v>
      </c>
      <c r="I647" s="7">
        <f>E647/H647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20"/>
        <v>43369.208333333328</v>
      </c>
      <c r="O647" s="13">
        <f t="shared" si="2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(E648/D648)</f>
        <v>0.88599797365754818</v>
      </c>
      <c r="G648" t="s">
        <v>14</v>
      </c>
      <c r="H648">
        <v>2915</v>
      </c>
      <c r="I648" s="7">
        <f>E648/H648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20"/>
        <v>41346.208333333336</v>
      </c>
      <c r="O648" s="13">
        <f t="shared" si="2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(E649/D649)</f>
        <v>0.41399999999999998</v>
      </c>
      <c r="G649" t="s">
        <v>14</v>
      </c>
      <c r="H649">
        <v>18</v>
      </c>
      <c r="I649" s="7">
        <f>E649/H649</f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20"/>
        <v>43199.208333333328</v>
      </c>
      <c r="O649" s="13">
        <f t="shared" si="2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(E650/D650)</f>
        <v>0.63056795131845844</v>
      </c>
      <c r="G650" t="s">
        <v>74</v>
      </c>
      <c r="H650">
        <v>723</v>
      </c>
      <c r="I650" s="7">
        <f>E650/H650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20"/>
        <v>42922.208333333328</v>
      </c>
      <c r="O650" s="13">
        <f t="shared" si="2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(E651/D651)</f>
        <v>0.48482333607230893</v>
      </c>
      <c r="G651" t="s">
        <v>14</v>
      </c>
      <c r="H651">
        <v>602</v>
      </c>
      <c r="I651" s="7">
        <f>E651/H651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20"/>
        <v>40471.208333333336</v>
      </c>
      <c r="O651" s="13">
        <f t="shared" si="2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(E652/D652)</f>
        <v>0.02</v>
      </c>
      <c r="G652" t="s">
        <v>14</v>
      </c>
      <c r="H652">
        <v>1</v>
      </c>
      <c r="I652" s="7">
        <f>E652/H652</f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20"/>
        <v>41828.208333333336</v>
      </c>
      <c r="O652" s="13">
        <f t="shared" si="2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(E653/D653)</f>
        <v>0.88479410269445857</v>
      </c>
      <c r="G653" t="s">
        <v>14</v>
      </c>
      <c r="H653">
        <v>3868</v>
      </c>
      <c r="I653" s="7">
        <f>E653/H653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20"/>
        <v>41692.25</v>
      </c>
      <c r="O653" s="13">
        <f t="shared" si="2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(E654/D654)</f>
        <v>1.2684</v>
      </c>
      <c r="G654" t="s">
        <v>20</v>
      </c>
      <c r="H654">
        <v>409</v>
      </c>
      <c r="I654" s="7">
        <f>E654/H654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20"/>
        <v>42587.208333333328</v>
      </c>
      <c r="O654" s="13">
        <f t="shared" si="2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(E655/D655)</f>
        <v>23.388333333333332</v>
      </c>
      <c r="G655" t="s">
        <v>20</v>
      </c>
      <c r="H655">
        <v>234</v>
      </c>
      <c r="I655" s="7">
        <f>E655/H655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20"/>
        <v>42468.208333333328</v>
      </c>
      <c r="O655" s="13">
        <f t="shared" si="2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(E656/D656)</f>
        <v>5.0838857142857146</v>
      </c>
      <c r="G656" t="s">
        <v>20</v>
      </c>
      <c r="H656">
        <v>3016</v>
      </c>
      <c r="I656" s="7">
        <f>E656/H656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20"/>
        <v>42240.208333333328</v>
      </c>
      <c r="O656" s="13">
        <f t="shared" si="2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(E657/D657)</f>
        <v>1.9147826086956521</v>
      </c>
      <c r="G657" t="s">
        <v>20</v>
      </c>
      <c r="H657">
        <v>264</v>
      </c>
      <c r="I657" s="7">
        <f>E657/H657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20"/>
        <v>42796.25</v>
      </c>
      <c r="O657" s="13">
        <f t="shared" si="2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(E658/D658)</f>
        <v>0.42127533783783783</v>
      </c>
      <c r="G658" t="s">
        <v>14</v>
      </c>
      <c r="H658">
        <v>504</v>
      </c>
      <c r="I658" s="7">
        <f>E658/H658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20"/>
        <v>43097.25</v>
      </c>
      <c r="O658" s="13">
        <f t="shared" si="2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(E659/D659)</f>
        <v>8.2400000000000001E-2</v>
      </c>
      <c r="G659" t="s">
        <v>14</v>
      </c>
      <c r="H659">
        <v>14</v>
      </c>
      <c r="I659" s="7">
        <f>E659/H659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20"/>
        <v>43096.25</v>
      </c>
      <c r="O659" s="13">
        <f t="shared" si="2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(E660/D660)</f>
        <v>0.60064638783269964</v>
      </c>
      <c r="G660" t="s">
        <v>74</v>
      </c>
      <c r="H660">
        <v>390</v>
      </c>
      <c r="I660" s="7">
        <f>E660/H660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20"/>
        <v>42246.208333333328</v>
      </c>
      <c r="O660" s="13">
        <f t="shared" si="2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(E661/D661)</f>
        <v>0.47232808616404309</v>
      </c>
      <c r="G661" t="s">
        <v>14</v>
      </c>
      <c r="H661">
        <v>750</v>
      </c>
      <c r="I661" s="7">
        <f>E661/H661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20"/>
        <v>40570.25</v>
      </c>
      <c r="O661" s="13">
        <f t="shared" si="2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(E662/D662)</f>
        <v>0.81736263736263737</v>
      </c>
      <c r="G662" t="s">
        <v>14</v>
      </c>
      <c r="H662">
        <v>77</v>
      </c>
      <c r="I662" s="7">
        <f>E662/H662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20"/>
        <v>42237.208333333328</v>
      </c>
      <c r="O662" s="13">
        <f t="shared" si="2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(E663/D663)</f>
        <v>0.54187265917603</v>
      </c>
      <c r="G663" t="s">
        <v>14</v>
      </c>
      <c r="H663">
        <v>752</v>
      </c>
      <c r="I663" s="7">
        <f>E663/H663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20"/>
        <v>40996.208333333336</v>
      </c>
      <c r="O663" s="13">
        <f t="shared" si="2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(E664/D664)</f>
        <v>0.97868131868131869</v>
      </c>
      <c r="G664" t="s">
        <v>14</v>
      </c>
      <c r="H664">
        <v>131</v>
      </c>
      <c r="I664" s="7">
        <f>E664/H664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20"/>
        <v>43443.25</v>
      </c>
      <c r="O664" s="13">
        <f t="shared" si="2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(E665/D665)</f>
        <v>0.77239999999999998</v>
      </c>
      <c r="G665" t="s">
        <v>14</v>
      </c>
      <c r="H665">
        <v>87</v>
      </c>
      <c r="I665" s="7">
        <f>E665/H665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20"/>
        <v>40458.208333333336</v>
      </c>
      <c r="O665" s="13">
        <f t="shared" si="2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(E666/D666)</f>
        <v>0.33464735516372796</v>
      </c>
      <c r="G666" t="s">
        <v>14</v>
      </c>
      <c r="H666">
        <v>1063</v>
      </c>
      <c r="I666" s="7">
        <f>E666/H666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20"/>
        <v>40959.25</v>
      </c>
      <c r="O666" s="13">
        <f t="shared" si="2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(E667/D667)</f>
        <v>2.3958823529411766</v>
      </c>
      <c r="G667" t="s">
        <v>20</v>
      </c>
      <c r="H667">
        <v>272</v>
      </c>
      <c r="I667" s="7">
        <f>E667/H667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20"/>
        <v>40733.208333333336</v>
      </c>
      <c r="O667" s="13">
        <f t="shared" si="2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(E668/D668)</f>
        <v>0.64032258064516134</v>
      </c>
      <c r="G668" t="s">
        <v>74</v>
      </c>
      <c r="H668">
        <v>25</v>
      </c>
      <c r="I668" s="7">
        <f>E668/H668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20"/>
        <v>41516.208333333336</v>
      </c>
      <c r="O668" s="13">
        <f t="shared" si="2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(E669/D669)</f>
        <v>1.7615942028985507</v>
      </c>
      <c r="G669" t="s">
        <v>20</v>
      </c>
      <c r="H669">
        <v>419</v>
      </c>
      <c r="I669" s="7">
        <f>E669/H669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20"/>
        <v>41892.208333333336</v>
      </c>
      <c r="O669" s="13">
        <f t="shared" si="2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(E670/D670)</f>
        <v>0.20338181818181819</v>
      </c>
      <c r="G670" t="s">
        <v>14</v>
      </c>
      <c r="H670">
        <v>76</v>
      </c>
      <c r="I670" s="7">
        <f>E670/H670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20"/>
        <v>41122.208333333336</v>
      </c>
      <c r="O670" s="13">
        <f t="shared" si="2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(E671/D671)</f>
        <v>3.5864754098360656</v>
      </c>
      <c r="G671" t="s">
        <v>20</v>
      </c>
      <c r="H671">
        <v>1621</v>
      </c>
      <c r="I671" s="7">
        <f>E671/H671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20"/>
        <v>42912.208333333328</v>
      </c>
      <c r="O671" s="13">
        <f t="shared" si="2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(E672/D672)</f>
        <v>4.6885802469135802</v>
      </c>
      <c r="G672" t="s">
        <v>20</v>
      </c>
      <c r="H672">
        <v>1101</v>
      </c>
      <c r="I672" s="7">
        <f>E672/H672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20"/>
        <v>42425.25</v>
      </c>
      <c r="O672" s="13">
        <f t="shared" si="2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(E673/D673)</f>
        <v>1.220563524590164</v>
      </c>
      <c r="G673" t="s">
        <v>20</v>
      </c>
      <c r="H673">
        <v>1073</v>
      </c>
      <c r="I673" s="7">
        <f>E673/H673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20"/>
        <v>40390.208333333336</v>
      </c>
      <c r="O673" s="13">
        <f t="shared" si="2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(E674/D674)</f>
        <v>0.55931783729156137</v>
      </c>
      <c r="G674" t="s">
        <v>14</v>
      </c>
      <c r="H674">
        <v>4428</v>
      </c>
      <c r="I674" s="7">
        <f>E674/H674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20"/>
        <v>43180.208333333328</v>
      </c>
      <c r="O674" s="13">
        <f t="shared" si="2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(E675/D675)</f>
        <v>0.43660714285714286</v>
      </c>
      <c r="G675" t="s">
        <v>14</v>
      </c>
      <c r="H675">
        <v>58</v>
      </c>
      <c r="I675" s="7">
        <f>E675/H675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20"/>
        <v>42475.208333333328</v>
      </c>
      <c r="O675" s="13">
        <f t="shared" si="2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(E676/D676)</f>
        <v>0.33538371411833628</v>
      </c>
      <c r="G676" t="s">
        <v>74</v>
      </c>
      <c r="H676">
        <v>1218</v>
      </c>
      <c r="I676" s="7">
        <f>E676/H676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20"/>
        <v>40774.208333333336</v>
      </c>
      <c r="O676" s="13">
        <f t="shared" si="2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(E677/D677)</f>
        <v>1.2297938144329896</v>
      </c>
      <c r="G677" t="s">
        <v>20</v>
      </c>
      <c r="H677">
        <v>331</v>
      </c>
      <c r="I677" s="7">
        <f>E677/H677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20"/>
        <v>43719.208333333328</v>
      </c>
      <c r="O677" s="13">
        <f t="shared" si="2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(E678/D678)</f>
        <v>1.8974959871589085</v>
      </c>
      <c r="G678" t="s">
        <v>20</v>
      </c>
      <c r="H678">
        <v>1170</v>
      </c>
      <c r="I678" s="7">
        <f>E678/H678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20"/>
        <v>41178.208333333336</v>
      </c>
      <c r="O678" s="13">
        <f t="shared" si="2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(E679/D679)</f>
        <v>0.83622641509433959</v>
      </c>
      <c r="G679" t="s">
        <v>14</v>
      </c>
      <c r="H679">
        <v>111</v>
      </c>
      <c r="I679" s="7">
        <f>E679/H679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20"/>
        <v>42561.208333333328</v>
      </c>
      <c r="O679" s="13">
        <f t="shared" si="2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(E680/D680)</f>
        <v>0.17968844221105529</v>
      </c>
      <c r="G680" t="s">
        <v>74</v>
      </c>
      <c r="H680">
        <v>215</v>
      </c>
      <c r="I680" s="7">
        <f>E680/H680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20"/>
        <v>43484.25</v>
      </c>
      <c r="O680" s="13">
        <f t="shared" si="2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(E681/D681)</f>
        <v>10.365</v>
      </c>
      <c r="G681" t="s">
        <v>20</v>
      </c>
      <c r="H681">
        <v>363</v>
      </c>
      <c r="I681" s="7">
        <f>E681/H681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20"/>
        <v>43756.208333333328</v>
      </c>
      <c r="O681" s="13">
        <f t="shared" si="2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(E682/D682)</f>
        <v>0.97405219780219776</v>
      </c>
      <c r="G682" t="s">
        <v>14</v>
      </c>
      <c r="H682">
        <v>2955</v>
      </c>
      <c r="I682" s="7">
        <f>E682/H682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20"/>
        <v>43813.25</v>
      </c>
      <c r="O682" s="13">
        <f t="shared" si="2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(E683/D683)</f>
        <v>0.86386203150461705</v>
      </c>
      <c r="G683" t="s">
        <v>14</v>
      </c>
      <c r="H683">
        <v>1657</v>
      </c>
      <c r="I683" s="7">
        <f>E683/H683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20"/>
        <v>40898.25</v>
      </c>
      <c r="O683" s="13">
        <f t="shared" si="2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(E684/D684)</f>
        <v>1.5016666666666667</v>
      </c>
      <c r="G684" t="s">
        <v>20</v>
      </c>
      <c r="H684">
        <v>103</v>
      </c>
      <c r="I684" s="7">
        <f>E684/H684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20"/>
        <v>41619.25</v>
      </c>
      <c r="O684" s="13">
        <f t="shared" si="2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(E685/D685)</f>
        <v>3.5843478260869563</v>
      </c>
      <c r="G685" t="s">
        <v>20</v>
      </c>
      <c r="H685">
        <v>147</v>
      </c>
      <c r="I685" s="7">
        <f>E685/H685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20"/>
        <v>43359.208333333328</v>
      </c>
      <c r="O685" s="13">
        <f t="shared" si="2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(E686/D686)</f>
        <v>5.4285714285714288</v>
      </c>
      <c r="G686" t="s">
        <v>20</v>
      </c>
      <c r="H686">
        <v>110</v>
      </c>
      <c r="I686" s="7">
        <f>E686/H686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20"/>
        <v>40358.208333333336</v>
      </c>
      <c r="O686" s="13">
        <f t="shared" si="2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(E687/D687)</f>
        <v>0.67500714285714281</v>
      </c>
      <c r="G687" t="s">
        <v>14</v>
      </c>
      <c r="H687">
        <v>926</v>
      </c>
      <c r="I687" s="7">
        <f>E687/H687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20"/>
        <v>42239.208333333328</v>
      </c>
      <c r="O687" s="13">
        <f t="shared" si="2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(E688/D688)</f>
        <v>1.9174666666666667</v>
      </c>
      <c r="G688" t="s">
        <v>20</v>
      </c>
      <c r="H688">
        <v>134</v>
      </c>
      <c r="I688" s="7">
        <f>E688/H688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20"/>
        <v>43186.208333333328</v>
      </c>
      <c r="O688" s="13">
        <f t="shared" si="2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(E689/D689)</f>
        <v>9.32</v>
      </c>
      <c r="G689" t="s">
        <v>20</v>
      </c>
      <c r="H689">
        <v>269</v>
      </c>
      <c r="I689" s="7">
        <f>E689/H689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20"/>
        <v>42806.25</v>
      </c>
      <c r="O689" s="13">
        <f t="shared" si="2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(E690/D690)</f>
        <v>4.2927586206896553</v>
      </c>
      <c r="G690" t="s">
        <v>20</v>
      </c>
      <c r="H690">
        <v>175</v>
      </c>
      <c r="I690" s="7">
        <f>E690/H690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20"/>
        <v>43475.25</v>
      </c>
      <c r="O690" s="13">
        <f t="shared" si="2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(E691/D691)</f>
        <v>1.0065753424657535</v>
      </c>
      <c r="G691" t="s">
        <v>20</v>
      </c>
      <c r="H691">
        <v>69</v>
      </c>
      <c r="I691" s="7">
        <f>E691/H691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20"/>
        <v>41576.208333333336</v>
      </c>
      <c r="O691" s="13">
        <f t="shared" si="2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(E692/D692)</f>
        <v>2.266111111111111</v>
      </c>
      <c r="G692" t="s">
        <v>20</v>
      </c>
      <c r="H692">
        <v>190</v>
      </c>
      <c r="I692" s="7">
        <f>E692/H692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20"/>
        <v>40874.25</v>
      </c>
      <c r="O692" s="13">
        <f t="shared" si="2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(E693/D693)</f>
        <v>1.4238</v>
      </c>
      <c r="G693" t="s">
        <v>20</v>
      </c>
      <c r="H693">
        <v>237</v>
      </c>
      <c r="I693" s="7">
        <f>E693/H693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20"/>
        <v>41185.208333333336</v>
      </c>
      <c r="O693" s="13">
        <f t="shared" si="2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(E694/D694)</f>
        <v>0.90633333333333332</v>
      </c>
      <c r="G694" t="s">
        <v>14</v>
      </c>
      <c r="H694">
        <v>77</v>
      </c>
      <c r="I694" s="7">
        <f>E694/H694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20"/>
        <v>43655.208333333328</v>
      </c>
      <c r="O694" s="13">
        <f t="shared" si="2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(E695/D695)</f>
        <v>0.63966740576496672</v>
      </c>
      <c r="G695" t="s">
        <v>14</v>
      </c>
      <c r="H695">
        <v>1748</v>
      </c>
      <c r="I695" s="7">
        <f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20"/>
        <v>43025.208333333328</v>
      </c>
      <c r="O695" s="13">
        <f t="shared" si="2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(E696/D696)</f>
        <v>0.84131868131868137</v>
      </c>
      <c r="G696" t="s">
        <v>14</v>
      </c>
      <c r="H696">
        <v>79</v>
      </c>
      <c r="I696" s="7">
        <f>E696/H696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20"/>
        <v>43066.25</v>
      </c>
      <c r="O696" s="13">
        <f t="shared" si="2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(E697/D697)</f>
        <v>1.3393478260869565</v>
      </c>
      <c r="G697" t="s">
        <v>20</v>
      </c>
      <c r="H697">
        <v>196</v>
      </c>
      <c r="I697" s="7">
        <f>E697/H697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20"/>
        <v>42322.25</v>
      </c>
      <c r="O697" s="13">
        <f t="shared" si="2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(E698/D698)</f>
        <v>0.59042047531992692</v>
      </c>
      <c r="G698" t="s">
        <v>14</v>
      </c>
      <c r="H698">
        <v>889</v>
      </c>
      <c r="I698" s="7">
        <f>E698/H698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20"/>
        <v>42114.208333333328</v>
      </c>
      <c r="O698" s="13">
        <f t="shared" si="2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(E699/D699)</f>
        <v>1.5280062063615205</v>
      </c>
      <c r="G699" t="s">
        <v>20</v>
      </c>
      <c r="H699">
        <v>7295</v>
      </c>
      <c r="I699" s="7">
        <f>E699/H699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20"/>
        <v>43190.208333333328</v>
      </c>
      <c r="O699" s="13">
        <f t="shared" si="2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(E700/D700)</f>
        <v>4.466912114014252</v>
      </c>
      <c r="G700" t="s">
        <v>20</v>
      </c>
      <c r="H700">
        <v>2893</v>
      </c>
      <c r="I700" s="7">
        <f>E700/H700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20"/>
        <v>40871.25</v>
      </c>
      <c r="O700" s="13">
        <f t="shared" si="2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(E701/D701)</f>
        <v>0.8439189189189189</v>
      </c>
      <c r="G701" t="s">
        <v>14</v>
      </c>
      <c r="H701">
        <v>56</v>
      </c>
      <c r="I701" s="7">
        <f>E701/H701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20"/>
        <v>43641.208333333328</v>
      </c>
      <c r="O701" s="13">
        <f t="shared" si="2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(E702/D702)</f>
        <v>0.03</v>
      </c>
      <c r="G702" t="s">
        <v>14</v>
      </c>
      <c r="H702">
        <v>1</v>
      </c>
      <c r="I702" s="7">
        <f>E702/H702</f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20"/>
        <v>40203.25</v>
      </c>
      <c r="O702" s="13">
        <f t="shared" si="2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(E703/D703)</f>
        <v>1.7502692307692307</v>
      </c>
      <c r="G703" t="s">
        <v>20</v>
      </c>
      <c r="H703">
        <v>820</v>
      </c>
      <c r="I703" s="7">
        <f>E703/H703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20"/>
        <v>40629.208333333336</v>
      </c>
      <c r="O703" s="13">
        <f t="shared" si="2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(E704/D704)</f>
        <v>0.54137931034482756</v>
      </c>
      <c r="G704" t="s">
        <v>14</v>
      </c>
      <c r="H704">
        <v>83</v>
      </c>
      <c r="I704" s="7">
        <f>E704/H704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20"/>
        <v>41477.208333333336</v>
      </c>
      <c r="O704" s="13">
        <f t="shared" si="2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(E705/D705)</f>
        <v>3.1187381703470032</v>
      </c>
      <c r="G705" t="s">
        <v>20</v>
      </c>
      <c r="H705">
        <v>2038</v>
      </c>
      <c r="I705" s="7">
        <f>E705/H705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20"/>
        <v>41020.208333333336</v>
      </c>
      <c r="O705" s="13">
        <f t="shared" si="2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(E706/D706)</f>
        <v>1.2278160919540231</v>
      </c>
      <c r="G706" t="s">
        <v>20</v>
      </c>
      <c r="H706">
        <v>116</v>
      </c>
      <c r="I706" s="7">
        <f>E706/H706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ref="N706:N769" si="22">(((L706/60)/60)/24)+DATE(1970,1,1)</f>
        <v>42555.208333333328</v>
      </c>
      <c r="O706" s="13">
        <f t="shared" ref="O706:O769" si="23"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(E707/D707)</f>
        <v>0.99026517383618151</v>
      </c>
      <c r="G707" t="s">
        <v>14</v>
      </c>
      <c r="H707">
        <v>2025</v>
      </c>
      <c r="I707" s="7">
        <f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si="22"/>
        <v>41619.25</v>
      </c>
      <c r="O707" s="13">
        <f t="shared" si="23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(E708/D708)</f>
        <v>1.278468634686347</v>
      </c>
      <c r="G708" t="s">
        <v>20</v>
      </c>
      <c r="H708">
        <v>1345</v>
      </c>
      <c r="I708" s="7">
        <f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22"/>
        <v>43471.25</v>
      </c>
      <c r="O708" s="13">
        <f t="shared" si="23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(E709/D709)</f>
        <v>1.5861643835616439</v>
      </c>
      <c r="G709" t="s">
        <v>20</v>
      </c>
      <c r="H709">
        <v>168</v>
      </c>
      <c r="I709" s="7">
        <f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22"/>
        <v>43442.25</v>
      </c>
      <c r="O709" s="13">
        <f t="shared" si="23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(E710/D710)</f>
        <v>7.0705882352941174</v>
      </c>
      <c r="G710" t="s">
        <v>20</v>
      </c>
      <c r="H710">
        <v>137</v>
      </c>
      <c r="I710" s="7">
        <f>E710/H710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22"/>
        <v>42877.208333333328</v>
      </c>
      <c r="O710" s="13">
        <f t="shared" si="23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(E711/D711)</f>
        <v>1.4238775510204082</v>
      </c>
      <c r="G711" t="s">
        <v>20</v>
      </c>
      <c r="H711">
        <v>186</v>
      </c>
      <c r="I711" s="7">
        <f>E711/H711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22"/>
        <v>41018.208333333336</v>
      </c>
      <c r="O711" s="13">
        <f t="shared" si="23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(E712/D712)</f>
        <v>1.4786046511627906</v>
      </c>
      <c r="G712" t="s">
        <v>20</v>
      </c>
      <c r="H712">
        <v>125</v>
      </c>
      <c r="I712" s="7">
        <f>E712/H712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22"/>
        <v>43295.208333333328</v>
      </c>
      <c r="O712" s="13">
        <f t="shared" si="23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(E713/D713)</f>
        <v>0.20322580645161289</v>
      </c>
      <c r="G713" t="s">
        <v>14</v>
      </c>
      <c r="H713">
        <v>14</v>
      </c>
      <c r="I713" s="7">
        <f>E713/H713</f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22"/>
        <v>42393.25</v>
      </c>
      <c r="O713" s="13">
        <f t="shared" si="23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(E714/D714)</f>
        <v>18.40625</v>
      </c>
      <c r="G714" t="s">
        <v>20</v>
      </c>
      <c r="H714">
        <v>202</v>
      </c>
      <c r="I714" s="7">
        <f>E714/H714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22"/>
        <v>42559.208333333328</v>
      </c>
      <c r="O714" s="13">
        <f t="shared" si="23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(E715/D715)</f>
        <v>1.6194202898550725</v>
      </c>
      <c r="G715" t="s">
        <v>20</v>
      </c>
      <c r="H715">
        <v>103</v>
      </c>
      <c r="I715" s="7">
        <f>E715/H715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22"/>
        <v>42604.208333333328</v>
      </c>
      <c r="O715" s="13">
        <f t="shared" si="23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(E716/D716)</f>
        <v>4.7282077922077921</v>
      </c>
      <c r="G716" t="s">
        <v>20</v>
      </c>
      <c r="H716">
        <v>1785</v>
      </c>
      <c r="I716" s="7">
        <f>E716/H716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22"/>
        <v>41870.208333333336</v>
      </c>
      <c r="O716" s="13">
        <f t="shared" si="23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(E717/D717)</f>
        <v>0.24466101694915254</v>
      </c>
      <c r="G717" t="s">
        <v>14</v>
      </c>
      <c r="H717">
        <v>656</v>
      </c>
      <c r="I717" s="7">
        <f>E717/H717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22"/>
        <v>40397.208333333336</v>
      </c>
      <c r="O717" s="13">
        <f t="shared" si="23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(E718/D718)</f>
        <v>5.1764999999999999</v>
      </c>
      <c r="G718" t="s">
        <v>20</v>
      </c>
      <c r="H718">
        <v>157</v>
      </c>
      <c r="I718" s="7">
        <f>E718/H718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22"/>
        <v>41465.208333333336</v>
      </c>
      <c r="O718" s="13">
        <f t="shared" si="23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(E719/D719)</f>
        <v>2.4764285714285714</v>
      </c>
      <c r="G719" t="s">
        <v>20</v>
      </c>
      <c r="H719">
        <v>555</v>
      </c>
      <c r="I719" s="7">
        <f>E719/H719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22"/>
        <v>40777.208333333336</v>
      </c>
      <c r="O719" s="13">
        <f t="shared" si="23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(E720/D720)</f>
        <v>1.0020481927710843</v>
      </c>
      <c r="G720" t="s">
        <v>20</v>
      </c>
      <c r="H720">
        <v>297</v>
      </c>
      <c r="I720" s="7">
        <f>E720/H720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22"/>
        <v>41442.208333333336</v>
      </c>
      <c r="O720" s="13">
        <f t="shared" si="23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(E721/D721)</f>
        <v>1.53</v>
      </c>
      <c r="G721" t="s">
        <v>20</v>
      </c>
      <c r="H721">
        <v>123</v>
      </c>
      <c r="I721" s="7">
        <f>E721/H721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22"/>
        <v>41058.208333333336</v>
      </c>
      <c r="O721" s="13">
        <f t="shared" si="23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(E722/D722)</f>
        <v>0.37091954022988505</v>
      </c>
      <c r="G722" t="s">
        <v>74</v>
      </c>
      <c r="H722">
        <v>38</v>
      </c>
      <c r="I722" s="7">
        <f>E722/H722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22"/>
        <v>43152.25</v>
      </c>
      <c r="O722" s="13">
        <f t="shared" si="23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(E723/D723)</f>
        <v>4.3923948220064728E-2</v>
      </c>
      <c r="G723" t="s">
        <v>74</v>
      </c>
      <c r="H723">
        <v>60</v>
      </c>
      <c r="I723" s="7">
        <f>E723/H723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22"/>
        <v>43194.208333333328</v>
      </c>
      <c r="O723" s="13">
        <f t="shared" si="23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(E724/D724)</f>
        <v>1.5650721649484536</v>
      </c>
      <c r="G724" t="s">
        <v>20</v>
      </c>
      <c r="H724">
        <v>3036</v>
      </c>
      <c r="I724" s="7">
        <f>E724/H724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22"/>
        <v>43045.25</v>
      </c>
      <c r="O724" s="13">
        <f t="shared" si="23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(E725/D725)</f>
        <v>2.704081632653061</v>
      </c>
      <c r="G725" t="s">
        <v>20</v>
      </c>
      <c r="H725">
        <v>144</v>
      </c>
      <c r="I725" s="7">
        <f>E725/H725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22"/>
        <v>42431.25</v>
      </c>
      <c r="O725" s="13">
        <f t="shared" si="23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(E726/D726)</f>
        <v>1.3405952380952382</v>
      </c>
      <c r="G726" t="s">
        <v>20</v>
      </c>
      <c r="H726">
        <v>121</v>
      </c>
      <c r="I726" s="7">
        <f>E726/H726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22"/>
        <v>41934.208333333336</v>
      </c>
      <c r="O726" s="13">
        <f t="shared" si="23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(E727/D727)</f>
        <v>0.50398033126293995</v>
      </c>
      <c r="G727" t="s">
        <v>14</v>
      </c>
      <c r="H727">
        <v>1596</v>
      </c>
      <c r="I727" s="7">
        <f>E727/H727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22"/>
        <v>41958.25</v>
      </c>
      <c r="O727" s="13">
        <f t="shared" si="23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(E728/D728)</f>
        <v>0.88815837937384901</v>
      </c>
      <c r="G728" t="s">
        <v>74</v>
      </c>
      <c r="H728">
        <v>524</v>
      </c>
      <c r="I728" s="7">
        <f>E728/H728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22"/>
        <v>40476.208333333336</v>
      </c>
      <c r="O728" s="13">
        <f t="shared" si="23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(E729/D729)</f>
        <v>1.65</v>
      </c>
      <c r="G729" t="s">
        <v>20</v>
      </c>
      <c r="H729">
        <v>181</v>
      </c>
      <c r="I729" s="7">
        <f>E729/H729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22"/>
        <v>43485.25</v>
      </c>
      <c r="O729" s="13">
        <f t="shared" si="23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(E730/D730)</f>
        <v>0.17499999999999999</v>
      </c>
      <c r="G730" t="s">
        <v>14</v>
      </c>
      <c r="H730">
        <v>10</v>
      </c>
      <c r="I730" s="7">
        <f>E730/H730</f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22"/>
        <v>42515.208333333328</v>
      </c>
      <c r="O730" s="13">
        <f t="shared" si="23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(E731/D731)</f>
        <v>1.8566071428571429</v>
      </c>
      <c r="G731" t="s">
        <v>20</v>
      </c>
      <c r="H731">
        <v>122</v>
      </c>
      <c r="I731" s="7">
        <f>E731/H731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22"/>
        <v>41309.25</v>
      </c>
      <c r="O731" s="13">
        <f t="shared" si="23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(E732/D732)</f>
        <v>4.1266319444444441</v>
      </c>
      <c r="G732" t="s">
        <v>20</v>
      </c>
      <c r="H732">
        <v>1071</v>
      </c>
      <c r="I732" s="7">
        <f>E732/H732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22"/>
        <v>42147.208333333328</v>
      </c>
      <c r="O732" s="13">
        <f t="shared" si="23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(E733/D733)</f>
        <v>0.90249999999999997</v>
      </c>
      <c r="G733" t="s">
        <v>74</v>
      </c>
      <c r="H733">
        <v>219</v>
      </c>
      <c r="I733" s="7">
        <f>E733/H733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22"/>
        <v>42939.208333333328</v>
      </c>
      <c r="O733" s="13">
        <f t="shared" si="23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(E734/D734)</f>
        <v>0.91984615384615387</v>
      </c>
      <c r="G734" t="s">
        <v>14</v>
      </c>
      <c r="H734">
        <v>1121</v>
      </c>
      <c r="I734" s="7">
        <f>E734/H734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22"/>
        <v>42816.208333333328</v>
      </c>
      <c r="O734" s="13">
        <f t="shared" si="23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(E735/D735)</f>
        <v>5.2700632911392402</v>
      </c>
      <c r="G735" t="s">
        <v>20</v>
      </c>
      <c r="H735">
        <v>980</v>
      </c>
      <c r="I735" s="7">
        <f>E735/H735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22"/>
        <v>41844.208333333336</v>
      </c>
      <c r="O735" s="13">
        <f t="shared" si="23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(E736/D736)</f>
        <v>3.1914285714285713</v>
      </c>
      <c r="G736" t="s">
        <v>20</v>
      </c>
      <c r="H736">
        <v>536</v>
      </c>
      <c r="I736" s="7">
        <f>E736/H736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22"/>
        <v>42763.25</v>
      </c>
      <c r="O736" s="13">
        <f t="shared" si="23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(E737/D737)</f>
        <v>3.5418867924528303</v>
      </c>
      <c r="G737" t="s">
        <v>20</v>
      </c>
      <c r="H737">
        <v>1991</v>
      </c>
      <c r="I737" s="7">
        <f>E737/H737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22"/>
        <v>42459.208333333328</v>
      </c>
      <c r="O737" s="13">
        <f t="shared" si="23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(E738/D738)</f>
        <v>0.32896103896103895</v>
      </c>
      <c r="G738" t="s">
        <v>74</v>
      </c>
      <c r="H738">
        <v>29</v>
      </c>
      <c r="I738" s="7">
        <f>E738/H738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22"/>
        <v>42055.25</v>
      </c>
      <c r="O738" s="13">
        <f t="shared" si="23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(E739/D739)</f>
        <v>1.358918918918919</v>
      </c>
      <c r="G739" t="s">
        <v>20</v>
      </c>
      <c r="H739">
        <v>180</v>
      </c>
      <c r="I739" s="7">
        <f>E739/H739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22"/>
        <v>42685.25</v>
      </c>
      <c r="O739" s="13">
        <f t="shared" si="23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(E740/D740)</f>
        <v>2.0843373493975904E-2</v>
      </c>
      <c r="G740" t="s">
        <v>14</v>
      </c>
      <c r="H740">
        <v>15</v>
      </c>
      <c r="I740" s="7">
        <f>E740/H740</f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22"/>
        <v>41959.25</v>
      </c>
      <c r="O740" s="13">
        <f t="shared" si="23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(E741/D741)</f>
        <v>0.61</v>
      </c>
      <c r="G741" t="s">
        <v>14</v>
      </c>
      <c r="H741">
        <v>191</v>
      </c>
      <c r="I741" s="7">
        <f>E741/H741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22"/>
        <v>41089.208333333336</v>
      </c>
      <c r="O741" s="13">
        <f t="shared" si="23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(E742/D742)</f>
        <v>0.30037735849056602</v>
      </c>
      <c r="G742" t="s">
        <v>14</v>
      </c>
      <c r="H742">
        <v>16</v>
      </c>
      <c r="I742" s="7">
        <f>E742/H742</f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22"/>
        <v>42769.25</v>
      </c>
      <c r="O742" s="13">
        <f t="shared" si="23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(E743/D743)</f>
        <v>11.791666666666666</v>
      </c>
      <c r="G743" t="s">
        <v>20</v>
      </c>
      <c r="H743">
        <v>130</v>
      </c>
      <c r="I743" s="7">
        <f>E743/H743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22"/>
        <v>40321.208333333336</v>
      </c>
      <c r="O743" s="13">
        <f t="shared" si="23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(E744/D744)</f>
        <v>11.260833333333334</v>
      </c>
      <c r="G744" t="s">
        <v>20</v>
      </c>
      <c r="H744">
        <v>122</v>
      </c>
      <c r="I744" s="7">
        <f>E744/H744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22"/>
        <v>40197.25</v>
      </c>
      <c r="O744" s="13">
        <f t="shared" si="23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(E745/D745)</f>
        <v>0.12923076923076923</v>
      </c>
      <c r="G745" t="s">
        <v>14</v>
      </c>
      <c r="H745">
        <v>17</v>
      </c>
      <c r="I745" s="7">
        <f>E745/H745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22"/>
        <v>42298.208333333328</v>
      </c>
      <c r="O745" s="13">
        <f t="shared" si="23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(E746/D746)</f>
        <v>7.12</v>
      </c>
      <c r="G746" t="s">
        <v>20</v>
      </c>
      <c r="H746">
        <v>140</v>
      </c>
      <c r="I746" s="7">
        <f>E746/H746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22"/>
        <v>43322.208333333328</v>
      </c>
      <c r="O746" s="13">
        <f t="shared" si="23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(E747/D747)</f>
        <v>0.30304347826086958</v>
      </c>
      <c r="G747" t="s">
        <v>14</v>
      </c>
      <c r="H747">
        <v>34</v>
      </c>
      <c r="I747" s="7">
        <f>E747/H747</f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22"/>
        <v>40328.208333333336</v>
      </c>
      <c r="O747" s="13">
        <f t="shared" si="23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(E748/D748)</f>
        <v>2.1250896057347672</v>
      </c>
      <c r="G748" t="s">
        <v>20</v>
      </c>
      <c r="H748">
        <v>3388</v>
      </c>
      <c r="I748" s="7">
        <f>E748/H748</f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22"/>
        <v>40825.208333333336</v>
      </c>
      <c r="O748" s="13">
        <f t="shared" si="23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(E749/D749)</f>
        <v>2.2885714285714287</v>
      </c>
      <c r="G749" t="s">
        <v>20</v>
      </c>
      <c r="H749">
        <v>280</v>
      </c>
      <c r="I749" s="7">
        <f>E749/H749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22"/>
        <v>40423.208333333336</v>
      </c>
      <c r="O749" s="13">
        <f t="shared" si="23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(E750/D750)</f>
        <v>0.34959979476654696</v>
      </c>
      <c r="G750" t="s">
        <v>74</v>
      </c>
      <c r="H750">
        <v>614</v>
      </c>
      <c r="I750" s="7">
        <f>E750/H750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22"/>
        <v>40238.25</v>
      </c>
      <c r="O750" s="13">
        <f t="shared" si="23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(E751/D751)</f>
        <v>1.5729069767441861</v>
      </c>
      <c r="G751" t="s">
        <v>20</v>
      </c>
      <c r="H751">
        <v>366</v>
      </c>
      <c r="I751" s="7">
        <f>E751/H751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22"/>
        <v>41920.208333333336</v>
      </c>
      <c r="O751" s="13">
        <f t="shared" si="23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(E752/D752)</f>
        <v>0.01</v>
      </c>
      <c r="G752" t="s">
        <v>14</v>
      </c>
      <c r="H752">
        <v>1</v>
      </c>
      <c r="I752" s="7">
        <f>E752/H752</f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22"/>
        <v>40360.208333333336</v>
      </c>
      <c r="O752" s="13">
        <f t="shared" si="23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(E753/D753)</f>
        <v>2.3230555555555554</v>
      </c>
      <c r="G753" t="s">
        <v>20</v>
      </c>
      <c r="H753">
        <v>270</v>
      </c>
      <c r="I753" s="7">
        <f>E753/H753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22"/>
        <v>42446.208333333328</v>
      </c>
      <c r="O753" s="13">
        <f t="shared" si="23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(E754/D754)</f>
        <v>0.92448275862068963</v>
      </c>
      <c r="G754" t="s">
        <v>74</v>
      </c>
      <c r="H754">
        <v>114</v>
      </c>
      <c r="I754" s="7">
        <f>E754/H754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22"/>
        <v>40395.208333333336</v>
      </c>
      <c r="O754" s="13">
        <f t="shared" si="23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(E755/D755)</f>
        <v>2.5670212765957445</v>
      </c>
      <c r="G755" t="s">
        <v>20</v>
      </c>
      <c r="H755">
        <v>137</v>
      </c>
      <c r="I755" s="7">
        <f>E755/H755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22"/>
        <v>40321.208333333336</v>
      </c>
      <c r="O755" s="13">
        <f t="shared" si="23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(E756/D756)</f>
        <v>1.6847017045454546</v>
      </c>
      <c r="G756" t="s">
        <v>20</v>
      </c>
      <c r="H756">
        <v>3205</v>
      </c>
      <c r="I756" s="7">
        <f>E756/H756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22"/>
        <v>41210.208333333336</v>
      </c>
      <c r="O756" s="13">
        <f t="shared" si="23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(E757/D757)</f>
        <v>1.6657777777777778</v>
      </c>
      <c r="G757" t="s">
        <v>20</v>
      </c>
      <c r="H757">
        <v>288</v>
      </c>
      <c r="I757" s="7">
        <f>E757/H757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22"/>
        <v>43096.25</v>
      </c>
      <c r="O757" s="13">
        <f t="shared" si="23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(E758/D758)</f>
        <v>7.7207692307692311</v>
      </c>
      <c r="G758" t="s">
        <v>20</v>
      </c>
      <c r="H758">
        <v>148</v>
      </c>
      <c r="I758" s="7">
        <f>E758/H758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22"/>
        <v>42024.25</v>
      </c>
      <c r="O758" s="13">
        <f t="shared" si="23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(E759/D759)</f>
        <v>4.0685714285714285</v>
      </c>
      <c r="G759" t="s">
        <v>20</v>
      </c>
      <c r="H759">
        <v>114</v>
      </c>
      <c r="I759" s="7">
        <f>E759/H759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22"/>
        <v>40675.208333333336</v>
      </c>
      <c r="O759" s="13">
        <f t="shared" si="23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(E760/D760)</f>
        <v>5.6420608108108112</v>
      </c>
      <c r="G760" t="s">
        <v>20</v>
      </c>
      <c r="H760">
        <v>1518</v>
      </c>
      <c r="I760" s="7">
        <f>E760/H760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22"/>
        <v>41936.208333333336</v>
      </c>
      <c r="O760" s="13">
        <f t="shared" si="23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(E761/D761)</f>
        <v>0.6842686567164179</v>
      </c>
      <c r="G761" t="s">
        <v>14</v>
      </c>
      <c r="H761">
        <v>1274</v>
      </c>
      <c r="I761" s="7">
        <f>E761/H761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22"/>
        <v>43136.25</v>
      </c>
      <c r="O761" s="13">
        <f t="shared" si="23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(E762/D762)</f>
        <v>0.34351966873706002</v>
      </c>
      <c r="G762" t="s">
        <v>14</v>
      </c>
      <c r="H762">
        <v>210</v>
      </c>
      <c r="I762" s="7">
        <f>E762/H762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22"/>
        <v>43678.208333333328</v>
      </c>
      <c r="O762" s="13">
        <f t="shared" si="23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(E763/D763)</f>
        <v>6.5545454545454547</v>
      </c>
      <c r="G763" t="s">
        <v>20</v>
      </c>
      <c r="H763">
        <v>166</v>
      </c>
      <c r="I763" s="7">
        <f>E763/H763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22"/>
        <v>42938.208333333328</v>
      </c>
      <c r="O763" s="13">
        <f t="shared" si="23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(E764/D764)</f>
        <v>1.7725714285714285</v>
      </c>
      <c r="G764" t="s">
        <v>20</v>
      </c>
      <c r="H764">
        <v>100</v>
      </c>
      <c r="I764" s="7">
        <f>E764/H764</f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22"/>
        <v>41241.25</v>
      </c>
      <c r="O764" s="13">
        <f t="shared" si="23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(E765/D765)</f>
        <v>1.1317857142857144</v>
      </c>
      <c r="G765" t="s">
        <v>20</v>
      </c>
      <c r="H765">
        <v>235</v>
      </c>
      <c r="I765" s="7">
        <f>E765/H765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22"/>
        <v>41037.208333333336</v>
      </c>
      <c r="O765" s="13">
        <f t="shared" si="23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(E766/D766)</f>
        <v>7.2818181818181822</v>
      </c>
      <c r="G766" t="s">
        <v>20</v>
      </c>
      <c r="H766">
        <v>148</v>
      </c>
      <c r="I766" s="7">
        <f>E766/H766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22"/>
        <v>40676.208333333336</v>
      </c>
      <c r="O766" s="13">
        <f t="shared" si="23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(E767/D767)</f>
        <v>2.0833333333333335</v>
      </c>
      <c r="G767" t="s">
        <v>20</v>
      </c>
      <c r="H767">
        <v>198</v>
      </c>
      <c r="I767" s="7">
        <f>E767/H767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22"/>
        <v>42840.208333333328</v>
      </c>
      <c r="O767" s="13">
        <f t="shared" si="23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(E768/D768)</f>
        <v>0.31171232876712329</v>
      </c>
      <c r="G768" t="s">
        <v>14</v>
      </c>
      <c r="H768">
        <v>248</v>
      </c>
      <c r="I768" s="7">
        <f>E768/H768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22"/>
        <v>43362.208333333328</v>
      </c>
      <c r="O768" s="13">
        <f t="shared" si="23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(E769/D769)</f>
        <v>0.56967078189300413</v>
      </c>
      <c r="G769" t="s">
        <v>14</v>
      </c>
      <c r="H769">
        <v>513</v>
      </c>
      <c r="I769" s="7">
        <f>E769/H769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22"/>
        <v>42283.208333333328</v>
      </c>
      <c r="O769" s="13">
        <f t="shared" si="23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(E770/D770)</f>
        <v>2.31</v>
      </c>
      <c r="G770" t="s">
        <v>20</v>
      </c>
      <c r="H770">
        <v>150</v>
      </c>
      <c r="I770" s="7">
        <f>E770/H770</f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ref="N770:N833" si="24">(((L770/60)/60)/24)+DATE(1970,1,1)</f>
        <v>41619.25</v>
      </c>
      <c r="O770" s="13">
        <f t="shared" ref="O770:O833" si="25">(((M770/60)/60)/24)+DATE(1970,1,1)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(E771/D771)</f>
        <v>0.86867834394904464</v>
      </c>
      <c r="G771" t="s">
        <v>14</v>
      </c>
      <c r="H771">
        <v>3410</v>
      </c>
      <c r="I771" s="7">
        <f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si="24"/>
        <v>41501.208333333336</v>
      </c>
      <c r="O771" s="13">
        <f t="shared" si="25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(E772/D772)</f>
        <v>2.7074418604651163</v>
      </c>
      <c r="G772" t="s">
        <v>20</v>
      </c>
      <c r="H772">
        <v>216</v>
      </c>
      <c r="I772" s="7">
        <f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24"/>
        <v>41743.208333333336</v>
      </c>
      <c r="O772" s="13">
        <f t="shared" si="25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(E773/D773)</f>
        <v>0.49446428571428569</v>
      </c>
      <c r="G773" t="s">
        <v>74</v>
      </c>
      <c r="H773">
        <v>26</v>
      </c>
      <c r="I773" s="7">
        <f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24"/>
        <v>43491.25</v>
      </c>
      <c r="O773" s="13">
        <f t="shared" si="25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(E774/D774)</f>
        <v>1.1335962566844919</v>
      </c>
      <c r="G774" t="s">
        <v>20</v>
      </c>
      <c r="H774">
        <v>5139</v>
      </c>
      <c r="I774" s="7">
        <f>E774/H774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24"/>
        <v>43505.25</v>
      </c>
      <c r="O774" s="13">
        <f t="shared" si="25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(E775/D775)</f>
        <v>1.9055555555555554</v>
      </c>
      <c r="G775" t="s">
        <v>20</v>
      </c>
      <c r="H775">
        <v>2353</v>
      </c>
      <c r="I775" s="7">
        <f>E775/H775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24"/>
        <v>42838.208333333328</v>
      </c>
      <c r="O775" s="13">
        <f t="shared" si="25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(E776/D776)</f>
        <v>1.355</v>
      </c>
      <c r="G776" t="s">
        <v>20</v>
      </c>
      <c r="H776">
        <v>78</v>
      </c>
      <c r="I776" s="7">
        <f>E776/H776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24"/>
        <v>42513.208333333328</v>
      </c>
      <c r="O776" s="13">
        <f t="shared" si="25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(E777/D777)</f>
        <v>0.10297872340425532</v>
      </c>
      <c r="G777" t="s">
        <v>14</v>
      </c>
      <c r="H777">
        <v>10</v>
      </c>
      <c r="I777" s="7">
        <f>E777/H777</f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24"/>
        <v>41949.25</v>
      </c>
      <c r="O777" s="13">
        <f t="shared" si="25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(E778/D778)</f>
        <v>0.65544223826714798</v>
      </c>
      <c r="G778" t="s">
        <v>14</v>
      </c>
      <c r="H778">
        <v>2201</v>
      </c>
      <c r="I778" s="7">
        <f>E778/H778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24"/>
        <v>43650.208333333328</v>
      </c>
      <c r="O778" s="13">
        <f t="shared" si="25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(E779/D779)</f>
        <v>0.49026652452025588</v>
      </c>
      <c r="G779" t="s">
        <v>14</v>
      </c>
      <c r="H779">
        <v>676</v>
      </c>
      <c r="I779" s="7">
        <f>E779/H779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24"/>
        <v>40809.208333333336</v>
      </c>
      <c r="O779" s="13">
        <f t="shared" si="25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(E780/D780)</f>
        <v>7.8792307692307695</v>
      </c>
      <c r="G780" t="s">
        <v>20</v>
      </c>
      <c r="H780">
        <v>174</v>
      </c>
      <c r="I780" s="7">
        <f>E780/H780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24"/>
        <v>40768.208333333336</v>
      </c>
      <c r="O780" s="13">
        <f t="shared" si="25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(E781/D781)</f>
        <v>0.80306347746090156</v>
      </c>
      <c r="G781" t="s">
        <v>14</v>
      </c>
      <c r="H781">
        <v>831</v>
      </c>
      <c r="I781" s="7">
        <f>E781/H781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24"/>
        <v>42230.208333333328</v>
      </c>
      <c r="O781" s="13">
        <f t="shared" si="25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(E782/D782)</f>
        <v>1.0629411764705883</v>
      </c>
      <c r="G782" t="s">
        <v>20</v>
      </c>
      <c r="H782">
        <v>164</v>
      </c>
      <c r="I782" s="7">
        <f>E782/H782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24"/>
        <v>42573.208333333328</v>
      </c>
      <c r="O782" s="13">
        <f t="shared" si="25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(E783/D783)</f>
        <v>0.50735632183908042</v>
      </c>
      <c r="G783" t="s">
        <v>74</v>
      </c>
      <c r="H783">
        <v>56</v>
      </c>
      <c r="I783" s="7">
        <f>E783/H783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24"/>
        <v>40482.208333333336</v>
      </c>
      <c r="O783" s="13">
        <f t="shared" si="25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(E784/D784)</f>
        <v>2.153137254901961</v>
      </c>
      <c r="G784" t="s">
        <v>20</v>
      </c>
      <c r="H784">
        <v>161</v>
      </c>
      <c r="I784" s="7">
        <f>E784/H784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24"/>
        <v>40603.25</v>
      </c>
      <c r="O784" s="13">
        <f t="shared" si="25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(E785/D785)</f>
        <v>1.4122972972972974</v>
      </c>
      <c r="G785" t="s">
        <v>20</v>
      </c>
      <c r="H785">
        <v>138</v>
      </c>
      <c r="I785" s="7">
        <f>E785/H785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24"/>
        <v>41625.25</v>
      </c>
      <c r="O785" s="13">
        <f t="shared" si="25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(E786/D786)</f>
        <v>1.1533745781777278</v>
      </c>
      <c r="G786" t="s">
        <v>20</v>
      </c>
      <c r="H786">
        <v>3308</v>
      </c>
      <c r="I786" s="7">
        <f>E786/H786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24"/>
        <v>42435.25</v>
      </c>
      <c r="O786" s="13">
        <f t="shared" si="25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(E787/D787)</f>
        <v>1.9311940298507462</v>
      </c>
      <c r="G787" t="s">
        <v>20</v>
      </c>
      <c r="H787">
        <v>127</v>
      </c>
      <c r="I787" s="7">
        <f>E787/H787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24"/>
        <v>43582.208333333328</v>
      </c>
      <c r="O787" s="13">
        <f t="shared" si="25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(E788/D788)</f>
        <v>7.2973333333333334</v>
      </c>
      <c r="G788" t="s">
        <v>20</v>
      </c>
      <c r="H788">
        <v>207</v>
      </c>
      <c r="I788" s="7">
        <f>E788/H788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24"/>
        <v>43186.208333333328</v>
      </c>
      <c r="O788" s="13">
        <f t="shared" si="25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(E789/D789)</f>
        <v>0.99663398692810456</v>
      </c>
      <c r="G789" t="s">
        <v>14</v>
      </c>
      <c r="H789">
        <v>859</v>
      </c>
      <c r="I789" s="7">
        <f>E789/H789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24"/>
        <v>40684.208333333336</v>
      </c>
      <c r="O789" s="13">
        <f t="shared" si="25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(E790/D790)</f>
        <v>0.88166666666666671</v>
      </c>
      <c r="G790" t="s">
        <v>47</v>
      </c>
      <c r="H790">
        <v>31</v>
      </c>
      <c r="I790" s="7">
        <f>E790/H790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24"/>
        <v>41202.208333333336</v>
      </c>
      <c r="O790" s="13">
        <f t="shared" si="25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(E791/D791)</f>
        <v>0.37233333333333335</v>
      </c>
      <c r="G791" t="s">
        <v>14</v>
      </c>
      <c r="H791">
        <v>45</v>
      </c>
      <c r="I791" s="7">
        <f>E791/H791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24"/>
        <v>41786.208333333336</v>
      </c>
      <c r="O791" s="13">
        <f t="shared" si="25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(E792/D792)</f>
        <v>0.30540075309306081</v>
      </c>
      <c r="G792" t="s">
        <v>74</v>
      </c>
      <c r="H792">
        <v>1113</v>
      </c>
      <c r="I792" s="7">
        <f>E792/H792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24"/>
        <v>40223.25</v>
      </c>
      <c r="O792" s="13">
        <f t="shared" si="25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(E793/D793)</f>
        <v>0.25714285714285712</v>
      </c>
      <c r="G793" t="s">
        <v>14</v>
      </c>
      <c r="H793">
        <v>6</v>
      </c>
      <c r="I793" s="7">
        <f>E793/H793</f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24"/>
        <v>42715.25</v>
      </c>
      <c r="O793" s="13">
        <f t="shared" si="25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(E794/D794)</f>
        <v>0.34</v>
      </c>
      <c r="G794" t="s">
        <v>14</v>
      </c>
      <c r="H794">
        <v>7</v>
      </c>
      <c r="I794" s="7">
        <f>E794/H794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24"/>
        <v>41451.208333333336</v>
      </c>
      <c r="O794" s="13">
        <f t="shared" si="25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(E795/D795)</f>
        <v>11.859090909090909</v>
      </c>
      <c r="G795" t="s">
        <v>20</v>
      </c>
      <c r="H795">
        <v>181</v>
      </c>
      <c r="I795" s="7">
        <f>E795/H795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24"/>
        <v>41450.208333333336</v>
      </c>
      <c r="O795" s="13">
        <f t="shared" si="25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(E796/D796)</f>
        <v>1.2539393939393939</v>
      </c>
      <c r="G796" t="s">
        <v>20</v>
      </c>
      <c r="H796">
        <v>110</v>
      </c>
      <c r="I796" s="7">
        <f>E796/H796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24"/>
        <v>43091.25</v>
      </c>
      <c r="O796" s="13">
        <f t="shared" si="25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(E797/D797)</f>
        <v>0.14394366197183098</v>
      </c>
      <c r="G797" t="s">
        <v>14</v>
      </c>
      <c r="H797">
        <v>31</v>
      </c>
      <c r="I797" s="7">
        <f>E797/H797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24"/>
        <v>42675.208333333328</v>
      </c>
      <c r="O797" s="13">
        <f t="shared" si="25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(E798/D798)</f>
        <v>0.54807692307692313</v>
      </c>
      <c r="G798" t="s">
        <v>14</v>
      </c>
      <c r="H798">
        <v>78</v>
      </c>
      <c r="I798" s="7">
        <f>E798/H798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24"/>
        <v>41859.208333333336</v>
      </c>
      <c r="O798" s="13">
        <f t="shared" si="25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(E799/D799)</f>
        <v>1.0963157894736841</v>
      </c>
      <c r="G799" t="s">
        <v>20</v>
      </c>
      <c r="H799">
        <v>185</v>
      </c>
      <c r="I799" s="7">
        <f>E799/H799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24"/>
        <v>43464.25</v>
      </c>
      <c r="O799" s="13">
        <f t="shared" si="25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(E800/D800)</f>
        <v>1.8847058823529412</v>
      </c>
      <c r="G800" t="s">
        <v>20</v>
      </c>
      <c r="H800">
        <v>121</v>
      </c>
      <c r="I800" s="7">
        <f>E800/H800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24"/>
        <v>41060.208333333336</v>
      </c>
      <c r="O800" s="13">
        <f t="shared" si="25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(E801/D801)</f>
        <v>0.87008284023668636</v>
      </c>
      <c r="G801" t="s">
        <v>14</v>
      </c>
      <c r="H801">
        <v>1225</v>
      </c>
      <c r="I801" s="7">
        <f>E801/H801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24"/>
        <v>42399.25</v>
      </c>
      <c r="O801" s="13">
        <f t="shared" si="25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(E802/D802)</f>
        <v>0.01</v>
      </c>
      <c r="G802" t="s">
        <v>14</v>
      </c>
      <c r="H802">
        <v>1</v>
      </c>
      <c r="I802" s="7">
        <f>E802/H802</f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24"/>
        <v>42167.208333333328</v>
      </c>
      <c r="O802" s="13">
        <f t="shared" si="25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(E803/D803)</f>
        <v>2.0291304347826089</v>
      </c>
      <c r="G803" t="s">
        <v>20</v>
      </c>
      <c r="H803">
        <v>106</v>
      </c>
      <c r="I803" s="7">
        <f>E803/H803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24"/>
        <v>43830.25</v>
      </c>
      <c r="O803" s="13">
        <f t="shared" si="25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(E804/D804)</f>
        <v>1.9703225806451612</v>
      </c>
      <c r="G804" t="s">
        <v>20</v>
      </c>
      <c r="H804">
        <v>142</v>
      </c>
      <c r="I804" s="7">
        <f>E804/H804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24"/>
        <v>43650.208333333328</v>
      </c>
      <c r="O804" s="13">
        <f t="shared" si="25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(E805/D805)</f>
        <v>1.07</v>
      </c>
      <c r="G805" t="s">
        <v>20</v>
      </c>
      <c r="H805">
        <v>233</v>
      </c>
      <c r="I805" s="7">
        <f>E805/H805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24"/>
        <v>43492.25</v>
      </c>
      <c r="O805" s="13">
        <f t="shared" si="25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(E806/D806)</f>
        <v>2.6873076923076922</v>
      </c>
      <c r="G806" t="s">
        <v>20</v>
      </c>
      <c r="H806">
        <v>218</v>
      </c>
      <c r="I806" s="7">
        <f>E806/H806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24"/>
        <v>43102.25</v>
      </c>
      <c r="O806" s="13">
        <f t="shared" si="25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(E807/D807)</f>
        <v>0.50845360824742269</v>
      </c>
      <c r="G807" t="s">
        <v>14</v>
      </c>
      <c r="H807">
        <v>67</v>
      </c>
      <c r="I807" s="7">
        <f>E807/H807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24"/>
        <v>41958.25</v>
      </c>
      <c r="O807" s="13">
        <f t="shared" si="25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(E808/D808)</f>
        <v>11.802857142857142</v>
      </c>
      <c r="G808" t="s">
        <v>20</v>
      </c>
      <c r="H808">
        <v>76</v>
      </c>
      <c r="I808" s="7">
        <f>E808/H808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24"/>
        <v>40973.25</v>
      </c>
      <c r="O808" s="13">
        <f t="shared" si="25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(E809/D809)</f>
        <v>2.64</v>
      </c>
      <c r="G809" t="s">
        <v>20</v>
      </c>
      <c r="H809">
        <v>43</v>
      </c>
      <c r="I809" s="7">
        <f>E809/H809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24"/>
        <v>43753.208333333328</v>
      </c>
      <c r="O809" s="13">
        <f t="shared" si="25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(E810/D810)</f>
        <v>0.30442307692307691</v>
      </c>
      <c r="G810" t="s">
        <v>14</v>
      </c>
      <c r="H810">
        <v>19</v>
      </c>
      <c r="I810" s="7">
        <f>E810/H810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24"/>
        <v>42507.208333333328</v>
      </c>
      <c r="O810" s="13">
        <f t="shared" si="25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(E811/D811)</f>
        <v>0.62880681818181816</v>
      </c>
      <c r="G811" t="s">
        <v>14</v>
      </c>
      <c r="H811">
        <v>2108</v>
      </c>
      <c r="I811" s="7">
        <f>E811/H811</f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24"/>
        <v>41135.208333333336</v>
      </c>
      <c r="O811" s="13">
        <f t="shared" si="25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(E812/D812)</f>
        <v>1.9312499999999999</v>
      </c>
      <c r="G812" t="s">
        <v>20</v>
      </c>
      <c r="H812">
        <v>221</v>
      </c>
      <c r="I812" s="7">
        <f>E812/H812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24"/>
        <v>43067.25</v>
      </c>
      <c r="O812" s="13">
        <f t="shared" si="25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(E813/D813)</f>
        <v>0.77102702702702708</v>
      </c>
      <c r="G813" t="s">
        <v>14</v>
      </c>
      <c r="H813">
        <v>679</v>
      </c>
      <c r="I813" s="7">
        <f>E813/H813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24"/>
        <v>42378.25</v>
      </c>
      <c r="O813" s="13">
        <f t="shared" si="25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(E814/D814)</f>
        <v>2.2552763819095478</v>
      </c>
      <c r="G814" t="s">
        <v>20</v>
      </c>
      <c r="H814">
        <v>2805</v>
      </c>
      <c r="I814" s="7">
        <f>E814/H814</f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24"/>
        <v>43206.208333333328</v>
      </c>
      <c r="O814" s="13">
        <f t="shared" si="25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(E815/D815)</f>
        <v>2.3940625</v>
      </c>
      <c r="G815" t="s">
        <v>20</v>
      </c>
      <c r="H815">
        <v>68</v>
      </c>
      <c r="I815" s="7">
        <f>E815/H815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24"/>
        <v>41148.208333333336</v>
      </c>
      <c r="O815" s="13">
        <f t="shared" si="25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(E816/D816)</f>
        <v>0.921875</v>
      </c>
      <c r="G816" t="s">
        <v>14</v>
      </c>
      <c r="H816">
        <v>36</v>
      </c>
      <c r="I816" s="7">
        <f>E816/H816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24"/>
        <v>42517.208333333328</v>
      </c>
      <c r="O816" s="13">
        <f t="shared" si="25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(E817/D817)</f>
        <v>1.3023333333333333</v>
      </c>
      <c r="G817" t="s">
        <v>20</v>
      </c>
      <c r="H817">
        <v>183</v>
      </c>
      <c r="I817" s="7">
        <f>E817/H817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24"/>
        <v>43068.25</v>
      </c>
      <c r="O817" s="13">
        <f t="shared" si="25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(E818/D818)</f>
        <v>6.1521739130434785</v>
      </c>
      <c r="G818" t="s">
        <v>20</v>
      </c>
      <c r="H818">
        <v>133</v>
      </c>
      <c r="I818" s="7">
        <f>E818/H818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24"/>
        <v>41680.25</v>
      </c>
      <c r="O818" s="13">
        <f t="shared" si="25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(E819/D819)</f>
        <v>3.687953216374269</v>
      </c>
      <c r="G819" t="s">
        <v>20</v>
      </c>
      <c r="H819">
        <v>2489</v>
      </c>
      <c r="I819" s="7">
        <f>E819/H819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24"/>
        <v>43589.208333333328</v>
      </c>
      <c r="O819" s="13">
        <f t="shared" si="25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(E820/D820)</f>
        <v>10.948571428571428</v>
      </c>
      <c r="G820" t="s">
        <v>20</v>
      </c>
      <c r="H820">
        <v>69</v>
      </c>
      <c r="I820" s="7">
        <f>E820/H820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24"/>
        <v>43486.25</v>
      </c>
      <c r="O820" s="13">
        <f t="shared" si="25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(E821/D821)</f>
        <v>0.50662921348314605</v>
      </c>
      <c r="G821" t="s">
        <v>14</v>
      </c>
      <c r="H821">
        <v>47</v>
      </c>
      <c r="I821" s="7">
        <f>E821/H821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24"/>
        <v>41237.25</v>
      </c>
      <c r="O821" s="13">
        <f t="shared" si="25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(E822/D822)</f>
        <v>8.0060000000000002</v>
      </c>
      <c r="G822" t="s">
        <v>20</v>
      </c>
      <c r="H822">
        <v>279</v>
      </c>
      <c r="I822" s="7">
        <f>E822/H822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24"/>
        <v>43310.208333333328</v>
      </c>
      <c r="O822" s="13">
        <f t="shared" si="25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(E823/D823)</f>
        <v>2.9128571428571428</v>
      </c>
      <c r="G823" t="s">
        <v>20</v>
      </c>
      <c r="H823">
        <v>210</v>
      </c>
      <c r="I823" s="7">
        <f>E823/H823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24"/>
        <v>42794.25</v>
      </c>
      <c r="O823" s="13">
        <f t="shared" si="25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(E824/D824)</f>
        <v>3.4996666666666667</v>
      </c>
      <c r="G824" t="s">
        <v>20</v>
      </c>
      <c r="H824">
        <v>2100</v>
      </c>
      <c r="I824" s="7">
        <f>E824/H824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24"/>
        <v>41698.25</v>
      </c>
      <c r="O824" s="13">
        <f t="shared" si="25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(E825/D825)</f>
        <v>3.5707317073170732</v>
      </c>
      <c r="G825" t="s">
        <v>20</v>
      </c>
      <c r="H825">
        <v>252</v>
      </c>
      <c r="I825" s="7">
        <f>E825/H825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24"/>
        <v>41892.208333333336</v>
      </c>
      <c r="O825" s="13">
        <f t="shared" si="25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(E826/D826)</f>
        <v>1.2648941176470587</v>
      </c>
      <c r="G826" t="s">
        <v>20</v>
      </c>
      <c r="H826">
        <v>1280</v>
      </c>
      <c r="I826" s="7">
        <f>E826/H826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24"/>
        <v>40348.208333333336</v>
      </c>
      <c r="O826" s="13">
        <f t="shared" si="25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(E827/D827)</f>
        <v>3.875</v>
      </c>
      <c r="G827" t="s">
        <v>20</v>
      </c>
      <c r="H827">
        <v>157</v>
      </c>
      <c r="I827" s="7">
        <f>E827/H827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24"/>
        <v>42941.208333333328</v>
      </c>
      <c r="O827" s="13">
        <f t="shared" si="25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(E828/D828)</f>
        <v>4.5703571428571426</v>
      </c>
      <c r="G828" t="s">
        <v>20</v>
      </c>
      <c r="H828">
        <v>194</v>
      </c>
      <c r="I828" s="7">
        <f>E828/H828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24"/>
        <v>40525.25</v>
      </c>
      <c r="O828" s="13">
        <f t="shared" si="25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(E829/D829)</f>
        <v>2.6669565217391304</v>
      </c>
      <c r="G829" t="s">
        <v>20</v>
      </c>
      <c r="H829">
        <v>82</v>
      </c>
      <c r="I829" s="7">
        <f>E829/H829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24"/>
        <v>40666.208333333336</v>
      </c>
      <c r="O829" s="13">
        <f t="shared" si="25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(E830/D830)</f>
        <v>0.69</v>
      </c>
      <c r="G830" t="s">
        <v>14</v>
      </c>
      <c r="H830">
        <v>70</v>
      </c>
      <c r="I830" s="7">
        <f>E830/H830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24"/>
        <v>43340.208333333328</v>
      </c>
      <c r="O830" s="13">
        <f t="shared" si="25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(E831/D831)</f>
        <v>0.51343749999999999</v>
      </c>
      <c r="G831" t="s">
        <v>14</v>
      </c>
      <c r="H831">
        <v>154</v>
      </c>
      <c r="I831" s="7">
        <f>E831/H831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24"/>
        <v>42164.208333333328</v>
      </c>
      <c r="O831" s="13">
        <f t="shared" si="25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(E832/D832)</f>
        <v>1.1710526315789473E-2</v>
      </c>
      <c r="G832" t="s">
        <v>14</v>
      </c>
      <c r="H832">
        <v>22</v>
      </c>
      <c r="I832" s="7">
        <f>E832/H832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24"/>
        <v>43103.25</v>
      </c>
      <c r="O832" s="13">
        <f t="shared" si="25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(E833/D833)</f>
        <v>1.089773429454171</v>
      </c>
      <c r="G833" t="s">
        <v>20</v>
      </c>
      <c r="H833">
        <v>4233</v>
      </c>
      <c r="I833" s="7">
        <f>E833/H833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24"/>
        <v>40994.208333333336</v>
      </c>
      <c r="O833" s="13">
        <f t="shared" si="25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(E834/D834)</f>
        <v>3.1517592592592591</v>
      </c>
      <c r="G834" t="s">
        <v>20</v>
      </c>
      <c r="H834">
        <v>1297</v>
      </c>
      <c r="I834" s="7">
        <f>E834/H834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ref="N834:N897" si="26">(((L834/60)/60)/24)+DATE(1970,1,1)</f>
        <v>42299.208333333328</v>
      </c>
      <c r="O834" s="13">
        <f t="shared" ref="O834:O897" si="27">(((M834/60)/60)/24)+DATE(1970,1,1)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(E835/D835)</f>
        <v>1.5769117647058823</v>
      </c>
      <c r="G835" t="s">
        <v>20</v>
      </c>
      <c r="H835">
        <v>165</v>
      </c>
      <c r="I835" s="7">
        <f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si="26"/>
        <v>40588.25</v>
      </c>
      <c r="O835" s="13">
        <f t="shared" si="27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(E836/D836)</f>
        <v>1.5380821917808218</v>
      </c>
      <c r="G836" t="s">
        <v>20</v>
      </c>
      <c r="H836">
        <v>119</v>
      </c>
      <c r="I836" s="7">
        <f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26"/>
        <v>41448.208333333336</v>
      </c>
      <c r="O836" s="13">
        <f t="shared" si="27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(E837/D837)</f>
        <v>0.89738979118329465</v>
      </c>
      <c r="G837" t="s">
        <v>14</v>
      </c>
      <c r="H837">
        <v>1758</v>
      </c>
      <c r="I837" s="7">
        <f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26"/>
        <v>42063.25</v>
      </c>
      <c r="O837" s="13">
        <f t="shared" si="27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(E838/D838)</f>
        <v>0.75135802469135804</v>
      </c>
      <c r="G838" t="s">
        <v>14</v>
      </c>
      <c r="H838">
        <v>94</v>
      </c>
      <c r="I838" s="7">
        <f>E838/H838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26"/>
        <v>40214.25</v>
      </c>
      <c r="O838" s="13">
        <f t="shared" si="27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(E839/D839)</f>
        <v>8.5288135593220336</v>
      </c>
      <c r="G839" t="s">
        <v>20</v>
      </c>
      <c r="H839">
        <v>1797</v>
      </c>
      <c r="I839" s="7">
        <f>E839/H839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26"/>
        <v>40629.208333333336</v>
      </c>
      <c r="O839" s="13">
        <f t="shared" si="27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(E840/D840)</f>
        <v>1.3890625000000001</v>
      </c>
      <c r="G840" t="s">
        <v>20</v>
      </c>
      <c r="H840">
        <v>261</v>
      </c>
      <c r="I840" s="7">
        <f>E840/H840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26"/>
        <v>43370.208333333328</v>
      </c>
      <c r="O840" s="13">
        <f t="shared" si="27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(E841/D841)</f>
        <v>1.9018181818181819</v>
      </c>
      <c r="G841" t="s">
        <v>20</v>
      </c>
      <c r="H841">
        <v>157</v>
      </c>
      <c r="I841" s="7">
        <f>E841/H841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26"/>
        <v>41715.208333333336</v>
      </c>
      <c r="O841" s="13">
        <f t="shared" si="27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(E842/D842)</f>
        <v>1.0024333619948409</v>
      </c>
      <c r="G842" t="s">
        <v>20</v>
      </c>
      <c r="H842">
        <v>3533</v>
      </c>
      <c r="I842" s="7">
        <f>E842/H842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26"/>
        <v>41836.208333333336</v>
      </c>
      <c r="O842" s="13">
        <f t="shared" si="27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(E843/D843)</f>
        <v>1.4275824175824177</v>
      </c>
      <c r="G843" t="s">
        <v>20</v>
      </c>
      <c r="H843">
        <v>155</v>
      </c>
      <c r="I843" s="7">
        <f>E843/H843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26"/>
        <v>42419.25</v>
      </c>
      <c r="O843" s="13">
        <f t="shared" si="27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(E844/D844)</f>
        <v>5.6313333333333331</v>
      </c>
      <c r="G844" t="s">
        <v>20</v>
      </c>
      <c r="H844">
        <v>132</v>
      </c>
      <c r="I844" s="7">
        <f>E844/H844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26"/>
        <v>43266.208333333328</v>
      </c>
      <c r="O844" s="13">
        <f t="shared" si="27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(E845/D845)</f>
        <v>0.30715909090909088</v>
      </c>
      <c r="G845" t="s">
        <v>14</v>
      </c>
      <c r="H845">
        <v>33</v>
      </c>
      <c r="I845" s="7">
        <f>E845/H845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26"/>
        <v>43338.208333333328</v>
      </c>
      <c r="O845" s="13">
        <f t="shared" si="27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(E846/D846)</f>
        <v>0.99397727272727276</v>
      </c>
      <c r="G846" t="s">
        <v>74</v>
      </c>
      <c r="H846">
        <v>94</v>
      </c>
      <c r="I846" s="7">
        <f>E846/H846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26"/>
        <v>40930.25</v>
      </c>
      <c r="O846" s="13">
        <f t="shared" si="27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(E847/D847)</f>
        <v>1.9754935622317598</v>
      </c>
      <c r="G847" t="s">
        <v>20</v>
      </c>
      <c r="H847">
        <v>1354</v>
      </c>
      <c r="I847" s="7">
        <f>E847/H847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26"/>
        <v>43235.208333333328</v>
      </c>
      <c r="O847" s="13">
        <f t="shared" si="27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(E848/D848)</f>
        <v>5.085</v>
      </c>
      <c r="G848" t="s">
        <v>20</v>
      </c>
      <c r="H848">
        <v>48</v>
      </c>
      <c r="I848" s="7">
        <f>E848/H848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26"/>
        <v>43302.208333333328</v>
      </c>
      <c r="O848" s="13">
        <f t="shared" si="27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(E849/D849)</f>
        <v>2.3774468085106384</v>
      </c>
      <c r="G849" t="s">
        <v>20</v>
      </c>
      <c r="H849">
        <v>110</v>
      </c>
      <c r="I849" s="7">
        <f>E849/H849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26"/>
        <v>43107.25</v>
      </c>
      <c r="O849" s="13">
        <f t="shared" si="27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(E850/D850)</f>
        <v>3.3846875000000001</v>
      </c>
      <c r="G850" t="s">
        <v>20</v>
      </c>
      <c r="H850">
        <v>172</v>
      </c>
      <c r="I850" s="7">
        <f>E850/H850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26"/>
        <v>40341.208333333336</v>
      </c>
      <c r="O850" s="13">
        <f t="shared" si="27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(E851/D851)</f>
        <v>1.3308955223880596</v>
      </c>
      <c r="G851" t="s">
        <v>20</v>
      </c>
      <c r="H851">
        <v>307</v>
      </c>
      <c r="I851" s="7">
        <f>E851/H851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26"/>
        <v>40948.25</v>
      </c>
      <c r="O851" s="13">
        <f t="shared" si="27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(E852/D852)</f>
        <v>0.01</v>
      </c>
      <c r="G852" t="s">
        <v>14</v>
      </c>
      <c r="H852">
        <v>1</v>
      </c>
      <c r="I852" s="7">
        <f>E852/H852</f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26"/>
        <v>40866.25</v>
      </c>
      <c r="O852" s="13">
        <f t="shared" si="27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(E853/D853)</f>
        <v>2.0779999999999998</v>
      </c>
      <c r="G853" t="s">
        <v>20</v>
      </c>
      <c r="H853">
        <v>160</v>
      </c>
      <c r="I853" s="7">
        <f>E853/H853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26"/>
        <v>41031.208333333336</v>
      </c>
      <c r="O853" s="13">
        <f t="shared" si="27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(E854/D854)</f>
        <v>0.51122448979591839</v>
      </c>
      <c r="G854" t="s">
        <v>14</v>
      </c>
      <c r="H854">
        <v>31</v>
      </c>
      <c r="I854" s="7">
        <f>E854/H854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26"/>
        <v>40740.208333333336</v>
      </c>
      <c r="O854" s="13">
        <f t="shared" si="27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(E855/D855)</f>
        <v>6.5205847953216374</v>
      </c>
      <c r="G855" t="s">
        <v>20</v>
      </c>
      <c r="H855">
        <v>1467</v>
      </c>
      <c r="I855" s="7">
        <f>E855/H855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26"/>
        <v>40714.208333333336</v>
      </c>
      <c r="O855" s="13">
        <f t="shared" si="27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(E856/D856)</f>
        <v>1.1363099415204678</v>
      </c>
      <c r="G856" t="s">
        <v>20</v>
      </c>
      <c r="H856">
        <v>2662</v>
      </c>
      <c r="I856" s="7">
        <f>E856/H856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26"/>
        <v>43787.25</v>
      </c>
      <c r="O856" s="13">
        <f t="shared" si="27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(E857/D857)</f>
        <v>1.0237606837606839</v>
      </c>
      <c r="G857" t="s">
        <v>20</v>
      </c>
      <c r="H857">
        <v>452</v>
      </c>
      <c r="I857" s="7">
        <f>E857/H857</f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26"/>
        <v>40712.208333333336</v>
      </c>
      <c r="O857" s="13">
        <f t="shared" si="27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(E858/D858)</f>
        <v>3.5658333333333334</v>
      </c>
      <c r="G858" t="s">
        <v>20</v>
      </c>
      <c r="H858">
        <v>158</v>
      </c>
      <c r="I858" s="7">
        <f>E858/H858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26"/>
        <v>41023.208333333336</v>
      </c>
      <c r="O858" s="13">
        <f t="shared" si="27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(E859/D859)</f>
        <v>1.3986792452830188</v>
      </c>
      <c r="G859" t="s">
        <v>20</v>
      </c>
      <c r="H859">
        <v>225</v>
      </c>
      <c r="I859" s="7">
        <f>E859/H859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26"/>
        <v>40944.25</v>
      </c>
      <c r="O859" s="13">
        <f t="shared" si="27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(E860/D860)</f>
        <v>0.69450000000000001</v>
      </c>
      <c r="G860" t="s">
        <v>14</v>
      </c>
      <c r="H860">
        <v>35</v>
      </c>
      <c r="I860" s="7">
        <f>E860/H860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26"/>
        <v>43211.208333333328</v>
      </c>
      <c r="O860" s="13">
        <f t="shared" si="27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(E861/D861)</f>
        <v>0.35534246575342465</v>
      </c>
      <c r="G861" t="s">
        <v>14</v>
      </c>
      <c r="H861">
        <v>63</v>
      </c>
      <c r="I861" s="7">
        <f>E861/H861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26"/>
        <v>41334.25</v>
      </c>
      <c r="O861" s="13">
        <f t="shared" si="27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(E862/D862)</f>
        <v>2.5165000000000002</v>
      </c>
      <c r="G862" t="s">
        <v>20</v>
      </c>
      <c r="H862">
        <v>65</v>
      </c>
      <c r="I862" s="7">
        <f>E862/H862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26"/>
        <v>43515.25</v>
      </c>
      <c r="O862" s="13">
        <f t="shared" si="27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(E863/D863)</f>
        <v>1.0587500000000001</v>
      </c>
      <c r="G863" t="s">
        <v>20</v>
      </c>
      <c r="H863">
        <v>163</v>
      </c>
      <c r="I863" s="7">
        <f>E863/H863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26"/>
        <v>40258.208333333336</v>
      </c>
      <c r="O863" s="13">
        <f t="shared" si="27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(E864/D864)</f>
        <v>1.8742857142857143</v>
      </c>
      <c r="G864" t="s">
        <v>20</v>
      </c>
      <c r="H864">
        <v>85</v>
      </c>
      <c r="I864" s="7">
        <f>E864/H864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26"/>
        <v>40756.208333333336</v>
      </c>
      <c r="O864" s="13">
        <f t="shared" si="27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(E865/D865)</f>
        <v>3.8678571428571429</v>
      </c>
      <c r="G865" t="s">
        <v>20</v>
      </c>
      <c r="H865">
        <v>217</v>
      </c>
      <c r="I865" s="7">
        <f>E865/H865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26"/>
        <v>42172.208333333328</v>
      </c>
      <c r="O865" s="13">
        <f t="shared" si="27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(E866/D866)</f>
        <v>3.4707142857142856</v>
      </c>
      <c r="G866" t="s">
        <v>20</v>
      </c>
      <c r="H866">
        <v>150</v>
      </c>
      <c r="I866" s="7">
        <f>E866/H866</f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26"/>
        <v>42601.208333333328</v>
      </c>
      <c r="O866" s="13">
        <f t="shared" si="27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(E867/D867)</f>
        <v>1.8582098765432098</v>
      </c>
      <c r="G867" t="s">
        <v>20</v>
      </c>
      <c r="H867">
        <v>3272</v>
      </c>
      <c r="I867" s="7">
        <f>E867/H867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26"/>
        <v>41897.208333333336</v>
      </c>
      <c r="O867" s="13">
        <f t="shared" si="27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(E868/D868)</f>
        <v>0.43241247264770238</v>
      </c>
      <c r="G868" t="s">
        <v>74</v>
      </c>
      <c r="H868">
        <v>898</v>
      </c>
      <c r="I868" s="7">
        <f>E868/H868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26"/>
        <v>40671.208333333336</v>
      </c>
      <c r="O868" s="13">
        <f t="shared" si="27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(E869/D869)</f>
        <v>1.6243749999999999</v>
      </c>
      <c r="G869" t="s">
        <v>20</v>
      </c>
      <c r="H869">
        <v>300</v>
      </c>
      <c r="I869" s="7">
        <f>E869/H869</f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26"/>
        <v>43382.208333333328</v>
      </c>
      <c r="O869" s="13">
        <f t="shared" si="27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(E870/D870)</f>
        <v>1.8484285714285715</v>
      </c>
      <c r="G870" t="s">
        <v>20</v>
      </c>
      <c r="H870">
        <v>126</v>
      </c>
      <c r="I870" s="7">
        <f>E870/H870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26"/>
        <v>41559.208333333336</v>
      </c>
      <c r="O870" s="13">
        <f t="shared" si="27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(E871/D871)</f>
        <v>0.23703520691785052</v>
      </c>
      <c r="G871" t="s">
        <v>14</v>
      </c>
      <c r="H871">
        <v>526</v>
      </c>
      <c r="I871" s="7">
        <f>E871/H871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26"/>
        <v>40350.208333333336</v>
      </c>
      <c r="O871" s="13">
        <f t="shared" si="27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(E872/D872)</f>
        <v>0.89870129870129867</v>
      </c>
      <c r="G872" t="s">
        <v>14</v>
      </c>
      <c r="H872">
        <v>121</v>
      </c>
      <c r="I872" s="7">
        <f>E872/H872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26"/>
        <v>42240.208333333328</v>
      </c>
      <c r="O872" s="13">
        <f t="shared" si="27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(E873/D873)</f>
        <v>2.7260419580419581</v>
      </c>
      <c r="G873" t="s">
        <v>20</v>
      </c>
      <c r="H873">
        <v>2320</v>
      </c>
      <c r="I873" s="7">
        <f>E873/H873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26"/>
        <v>43040.208333333328</v>
      </c>
      <c r="O873" s="13">
        <f t="shared" si="27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(E874/D874)</f>
        <v>1.7004255319148935</v>
      </c>
      <c r="G874" t="s">
        <v>20</v>
      </c>
      <c r="H874">
        <v>81</v>
      </c>
      <c r="I874" s="7">
        <f>E874/H874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26"/>
        <v>43346.208333333328</v>
      </c>
      <c r="O874" s="13">
        <f t="shared" si="27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(E875/D875)</f>
        <v>1.8828503562945369</v>
      </c>
      <c r="G875" t="s">
        <v>20</v>
      </c>
      <c r="H875">
        <v>1887</v>
      </c>
      <c r="I875" s="7">
        <f>E875/H875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26"/>
        <v>41647.25</v>
      </c>
      <c r="O875" s="13">
        <f t="shared" si="27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(E876/D876)</f>
        <v>3.4693532338308457</v>
      </c>
      <c r="G876" t="s">
        <v>20</v>
      </c>
      <c r="H876">
        <v>4358</v>
      </c>
      <c r="I876" s="7">
        <f>E876/H876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26"/>
        <v>40291.208333333336</v>
      </c>
      <c r="O876" s="13">
        <f t="shared" si="27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(E877/D877)</f>
        <v>0.6917721518987342</v>
      </c>
      <c r="G877" t="s">
        <v>14</v>
      </c>
      <c r="H877">
        <v>67</v>
      </c>
      <c r="I877" s="7">
        <f>E877/H877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26"/>
        <v>40556.25</v>
      </c>
      <c r="O877" s="13">
        <f t="shared" si="27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(E878/D878)</f>
        <v>0.25433734939759034</v>
      </c>
      <c r="G878" t="s">
        <v>14</v>
      </c>
      <c r="H878">
        <v>57</v>
      </c>
      <c r="I878" s="7">
        <f>E878/H878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26"/>
        <v>43624.208333333328</v>
      </c>
      <c r="O878" s="13">
        <f t="shared" si="27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(E879/D879)</f>
        <v>0.77400977995110021</v>
      </c>
      <c r="G879" t="s">
        <v>14</v>
      </c>
      <c r="H879">
        <v>1229</v>
      </c>
      <c r="I879" s="7">
        <f>E879/H879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26"/>
        <v>42577.208333333328</v>
      </c>
      <c r="O879" s="13">
        <f t="shared" si="27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(E880/D880)</f>
        <v>0.37481481481481482</v>
      </c>
      <c r="G880" t="s">
        <v>14</v>
      </c>
      <c r="H880">
        <v>12</v>
      </c>
      <c r="I880" s="7">
        <f>E880/H880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26"/>
        <v>43845.25</v>
      </c>
      <c r="O880" s="13">
        <f t="shared" si="27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(E881/D881)</f>
        <v>5.4379999999999997</v>
      </c>
      <c r="G881" t="s">
        <v>20</v>
      </c>
      <c r="H881">
        <v>53</v>
      </c>
      <c r="I881" s="7">
        <f>E881/H881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26"/>
        <v>42788.25</v>
      </c>
      <c r="O881" s="13">
        <f t="shared" si="27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(E882/D882)</f>
        <v>2.2852189349112426</v>
      </c>
      <c r="G882" t="s">
        <v>20</v>
      </c>
      <c r="H882">
        <v>2414</v>
      </c>
      <c r="I882" s="7">
        <f>E882/H882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26"/>
        <v>43667.208333333328</v>
      </c>
      <c r="O882" s="13">
        <f t="shared" si="27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(E883/D883)</f>
        <v>0.38948339483394834</v>
      </c>
      <c r="G883" t="s">
        <v>14</v>
      </c>
      <c r="H883">
        <v>452</v>
      </c>
      <c r="I883" s="7">
        <f>E883/H883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26"/>
        <v>42194.208333333328</v>
      </c>
      <c r="O883" s="13">
        <f t="shared" si="27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(E884/D884)</f>
        <v>3.7</v>
      </c>
      <c r="G884" t="s">
        <v>20</v>
      </c>
      <c r="H884">
        <v>80</v>
      </c>
      <c r="I884" s="7">
        <f>E884/H884</f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26"/>
        <v>42025.25</v>
      </c>
      <c r="O884" s="13">
        <f t="shared" si="27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(E885/D885)</f>
        <v>2.3791176470588233</v>
      </c>
      <c r="G885" t="s">
        <v>20</v>
      </c>
      <c r="H885">
        <v>193</v>
      </c>
      <c r="I885" s="7">
        <f>E885/H885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26"/>
        <v>40323.208333333336</v>
      </c>
      <c r="O885" s="13">
        <f t="shared" si="27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(E886/D886)</f>
        <v>0.64036299765807958</v>
      </c>
      <c r="G886" t="s">
        <v>14</v>
      </c>
      <c r="H886">
        <v>1886</v>
      </c>
      <c r="I886" s="7">
        <f>E886/H886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26"/>
        <v>41763.208333333336</v>
      </c>
      <c r="O886" s="13">
        <f t="shared" si="27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(E887/D887)</f>
        <v>1.1827777777777777</v>
      </c>
      <c r="G887" t="s">
        <v>20</v>
      </c>
      <c r="H887">
        <v>52</v>
      </c>
      <c r="I887" s="7">
        <f>E887/H887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26"/>
        <v>40335.208333333336</v>
      </c>
      <c r="O887" s="13">
        <f t="shared" si="27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(E888/D888)</f>
        <v>0.84824037184594958</v>
      </c>
      <c r="G888" t="s">
        <v>14</v>
      </c>
      <c r="H888">
        <v>1825</v>
      </c>
      <c r="I888" s="7">
        <f>E888/H888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26"/>
        <v>40416.208333333336</v>
      </c>
      <c r="O888" s="13">
        <f t="shared" si="27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(E889/D889)</f>
        <v>0.29346153846153844</v>
      </c>
      <c r="G889" t="s">
        <v>14</v>
      </c>
      <c r="H889">
        <v>31</v>
      </c>
      <c r="I889" s="7">
        <f>E889/H889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26"/>
        <v>42202.208333333328</v>
      </c>
      <c r="O889" s="13">
        <f t="shared" si="27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(E890/D890)</f>
        <v>2.0989655172413793</v>
      </c>
      <c r="G890" t="s">
        <v>20</v>
      </c>
      <c r="H890">
        <v>290</v>
      </c>
      <c r="I890" s="7">
        <f>E890/H890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26"/>
        <v>42836.208333333328</v>
      </c>
      <c r="O890" s="13">
        <f t="shared" si="27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(E891/D891)</f>
        <v>1.697857142857143</v>
      </c>
      <c r="G891" t="s">
        <v>20</v>
      </c>
      <c r="H891">
        <v>122</v>
      </c>
      <c r="I891" s="7">
        <f>E891/H891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26"/>
        <v>41710.208333333336</v>
      </c>
      <c r="O891" s="13">
        <f t="shared" si="27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(E892/D892)</f>
        <v>1.1595907738095239</v>
      </c>
      <c r="G892" t="s">
        <v>20</v>
      </c>
      <c r="H892">
        <v>1470</v>
      </c>
      <c r="I892" s="7">
        <f>E892/H892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26"/>
        <v>43640.208333333328</v>
      </c>
      <c r="O892" s="13">
        <f t="shared" si="27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(E893/D893)</f>
        <v>2.5859999999999999</v>
      </c>
      <c r="G893" t="s">
        <v>20</v>
      </c>
      <c r="H893">
        <v>165</v>
      </c>
      <c r="I893" s="7">
        <f>E893/H893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26"/>
        <v>40880.25</v>
      </c>
      <c r="O893" s="13">
        <f t="shared" si="27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(E894/D894)</f>
        <v>2.3058333333333332</v>
      </c>
      <c r="G894" t="s">
        <v>20</v>
      </c>
      <c r="H894">
        <v>182</v>
      </c>
      <c r="I894" s="7">
        <f>E894/H894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26"/>
        <v>40319.208333333336</v>
      </c>
      <c r="O894" s="13">
        <f t="shared" si="27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(E895/D895)</f>
        <v>1.2821428571428573</v>
      </c>
      <c r="G895" t="s">
        <v>20</v>
      </c>
      <c r="H895">
        <v>199</v>
      </c>
      <c r="I895" s="7">
        <f>E895/H895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26"/>
        <v>42170.208333333328</v>
      </c>
      <c r="O895" s="13">
        <f t="shared" si="27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(E896/D896)</f>
        <v>1.8870588235294117</v>
      </c>
      <c r="G896" t="s">
        <v>20</v>
      </c>
      <c r="H896">
        <v>56</v>
      </c>
      <c r="I896" s="7">
        <f>E896/H896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26"/>
        <v>41466.208333333336</v>
      </c>
      <c r="O896" s="13">
        <f t="shared" si="27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(E897/D897)</f>
        <v>6.9511889862327911E-2</v>
      </c>
      <c r="G897" t="s">
        <v>14</v>
      </c>
      <c r="H897">
        <v>107</v>
      </c>
      <c r="I897" s="7">
        <f>E897/H897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26"/>
        <v>43134.25</v>
      </c>
      <c r="O897" s="13">
        <f t="shared" si="27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(E898/D898)</f>
        <v>7.7443434343434348</v>
      </c>
      <c r="G898" t="s">
        <v>20</v>
      </c>
      <c r="H898">
        <v>1460</v>
      </c>
      <c r="I898" s="7">
        <f>E898/H898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ref="N898:N961" si="28">(((L898/60)/60)/24)+DATE(1970,1,1)</f>
        <v>40738.208333333336</v>
      </c>
      <c r="O898" s="13">
        <f t="shared" ref="O898:O961" si="29"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(E899/D899)</f>
        <v>0.27693181818181817</v>
      </c>
      <c r="G899" t="s">
        <v>14</v>
      </c>
      <c r="H899">
        <v>27</v>
      </c>
      <c r="I899" s="7">
        <f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si="28"/>
        <v>43583.208333333328</v>
      </c>
      <c r="O899" s="13">
        <f t="shared" si="29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(E900/D900)</f>
        <v>0.52479620323841425</v>
      </c>
      <c r="G900" t="s">
        <v>14</v>
      </c>
      <c r="H900">
        <v>1221</v>
      </c>
      <c r="I900" s="7">
        <f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28"/>
        <v>43815.25</v>
      </c>
      <c r="O900" s="13">
        <f t="shared" si="2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(E901/D901)</f>
        <v>4.0709677419354842</v>
      </c>
      <c r="G901" t="s">
        <v>20</v>
      </c>
      <c r="H901">
        <v>123</v>
      </c>
      <c r="I901" s="7">
        <f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28"/>
        <v>41554.208333333336</v>
      </c>
      <c r="O901" s="13">
        <f t="shared" si="2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(E902/D902)</f>
        <v>0.02</v>
      </c>
      <c r="G902" t="s">
        <v>14</v>
      </c>
      <c r="H902">
        <v>1</v>
      </c>
      <c r="I902" s="7">
        <f>E902/H902</f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28"/>
        <v>41901.208333333336</v>
      </c>
      <c r="O902" s="13">
        <f t="shared" si="2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(E903/D903)</f>
        <v>1.5617857142857143</v>
      </c>
      <c r="G903" t="s">
        <v>20</v>
      </c>
      <c r="H903">
        <v>159</v>
      </c>
      <c r="I903" s="7">
        <f>E903/H903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28"/>
        <v>43298.208333333328</v>
      </c>
      <c r="O903" s="13">
        <f t="shared" si="2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(E904/D904)</f>
        <v>2.5242857142857145</v>
      </c>
      <c r="G904" t="s">
        <v>20</v>
      </c>
      <c r="H904">
        <v>110</v>
      </c>
      <c r="I904" s="7">
        <f>E904/H904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28"/>
        <v>42399.25</v>
      </c>
      <c r="O904" s="13">
        <f t="shared" si="2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(E905/D905)</f>
        <v>1.729268292682927E-2</v>
      </c>
      <c r="G905" t="s">
        <v>47</v>
      </c>
      <c r="H905">
        <v>14</v>
      </c>
      <c r="I905" s="7">
        <f>E905/H905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28"/>
        <v>41034.208333333336</v>
      </c>
      <c r="O905" s="13">
        <f t="shared" si="2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(E906/D906)</f>
        <v>0.12230769230769231</v>
      </c>
      <c r="G906" t="s">
        <v>14</v>
      </c>
      <c r="H906">
        <v>16</v>
      </c>
      <c r="I906" s="7">
        <f>E906/H906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28"/>
        <v>41186.208333333336</v>
      </c>
      <c r="O906" s="13">
        <f t="shared" si="2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(E907/D907)</f>
        <v>1.6398734177215191</v>
      </c>
      <c r="G907" t="s">
        <v>20</v>
      </c>
      <c r="H907">
        <v>236</v>
      </c>
      <c r="I907" s="7">
        <f>E907/H907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28"/>
        <v>41536.208333333336</v>
      </c>
      <c r="O907" s="13">
        <f t="shared" si="2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(E908/D908)</f>
        <v>1.6298181818181818</v>
      </c>
      <c r="G908" t="s">
        <v>20</v>
      </c>
      <c r="H908">
        <v>191</v>
      </c>
      <c r="I908" s="7">
        <f>E908/H908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28"/>
        <v>42868.208333333328</v>
      </c>
      <c r="O908" s="13">
        <f t="shared" si="2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(E909/D909)</f>
        <v>0.20252747252747252</v>
      </c>
      <c r="G909" t="s">
        <v>14</v>
      </c>
      <c r="H909">
        <v>41</v>
      </c>
      <c r="I909" s="7">
        <f>E909/H909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28"/>
        <v>40660.208333333336</v>
      </c>
      <c r="O909" s="13">
        <f t="shared" si="2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(E910/D910)</f>
        <v>3.1924083769633507</v>
      </c>
      <c r="G910" t="s">
        <v>20</v>
      </c>
      <c r="H910">
        <v>3934</v>
      </c>
      <c r="I910" s="7">
        <f>E910/H910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28"/>
        <v>41031.208333333336</v>
      </c>
      <c r="O910" s="13">
        <f t="shared" si="2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(E911/D911)</f>
        <v>4.7894444444444444</v>
      </c>
      <c r="G911" t="s">
        <v>20</v>
      </c>
      <c r="H911">
        <v>80</v>
      </c>
      <c r="I911" s="7">
        <f>E911/H911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28"/>
        <v>43255.208333333328</v>
      </c>
      <c r="O911" s="13">
        <f t="shared" si="2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(E912/D912)</f>
        <v>0.19556634304207121</v>
      </c>
      <c r="G912" t="s">
        <v>74</v>
      </c>
      <c r="H912">
        <v>296</v>
      </c>
      <c r="I912" s="7">
        <f>E912/H912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28"/>
        <v>42026.25</v>
      </c>
      <c r="O912" s="13">
        <f t="shared" si="2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(E913/D913)</f>
        <v>1.9894827586206896</v>
      </c>
      <c r="G913" t="s">
        <v>20</v>
      </c>
      <c r="H913">
        <v>462</v>
      </c>
      <c r="I913" s="7">
        <f>E913/H913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28"/>
        <v>43717.208333333328</v>
      </c>
      <c r="O913" s="13">
        <f t="shared" si="2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(E914/D914)</f>
        <v>7.95</v>
      </c>
      <c r="G914" t="s">
        <v>20</v>
      </c>
      <c r="H914">
        <v>179</v>
      </c>
      <c r="I914" s="7">
        <f>E914/H914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28"/>
        <v>41157.208333333336</v>
      </c>
      <c r="O914" s="13">
        <f t="shared" si="2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(E915/D915)</f>
        <v>0.50621082621082625</v>
      </c>
      <c r="G915" t="s">
        <v>14</v>
      </c>
      <c r="H915">
        <v>523</v>
      </c>
      <c r="I915" s="7">
        <f>E915/H915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28"/>
        <v>43597.208333333328</v>
      </c>
      <c r="O915" s="13">
        <f t="shared" si="2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(E916/D916)</f>
        <v>0.57437499999999997</v>
      </c>
      <c r="G916" t="s">
        <v>14</v>
      </c>
      <c r="H916">
        <v>141</v>
      </c>
      <c r="I916" s="7">
        <f>E916/H916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28"/>
        <v>41490.208333333336</v>
      </c>
      <c r="O916" s="13">
        <f t="shared" si="2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(E917/D917)</f>
        <v>1.5562827640984909</v>
      </c>
      <c r="G917" t="s">
        <v>20</v>
      </c>
      <c r="H917">
        <v>1866</v>
      </c>
      <c r="I917" s="7">
        <f>E917/H917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28"/>
        <v>42976.208333333328</v>
      </c>
      <c r="O917" s="13">
        <f t="shared" si="2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(E918/D918)</f>
        <v>0.36297297297297298</v>
      </c>
      <c r="G918" t="s">
        <v>14</v>
      </c>
      <c r="H918">
        <v>52</v>
      </c>
      <c r="I918" s="7">
        <f>E918/H918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28"/>
        <v>41991.25</v>
      </c>
      <c r="O918" s="13">
        <f t="shared" si="2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(E919/D919)</f>
        <v>0.58250000000000002</v>
      </c>
      <c r="G919" t="s">
        <v>47</v>
      </c>
      <c r="H919">
        <v>27</v>
      </c>
      <c r="I919" s="7">
        <f>E919/H919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28"/>
        <v>40722.208333333336</v>
      </c>
      <c r="O919" s="13">
        <f t="shared" si="2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(E920/D920)</f>
        <v>2.3739473684210526</v>
      </c>
      <c r="G920" t="s">
        <v>20</v>
      </c>
      <c r="H920">
        <v>156</v>
      </c>
      <c r="I920" s="7">
        <f>E920/H920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28"/>
        <v>41117.208333333336</v>
      </c>
      <c r="O920" s="13">
        <f t="shared" si="2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(E921/D921)</f>
        <v>0.58750000000000002</v>
      </c>
      <c r="G921" t="s">
        <v>14</v>
      </c>
      <c r="H921">
        <v>225</v>
      </c>
      <c r="I921" s="7">
        <f>E921/H921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28"/>
        <v>43022.208333333328</v>
      </c>
      <c r="O921" s="13">
        <f t="shared" si="2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(E922/D922)</f>
        <v>1.8256603773584905</v>
      </c>
      <c r="G922" t="s">
        <v>20</v>
      </c>
      <c r="H922">
        <v>255</v>
      </c>
      <c r="I922" s="7">
        <f>E922/H922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28"/>
        <v>43503.25</v>
      </c>
      <c r="O922" s="13">
        <f t="shared" si="2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(E923/D923)</f>
        <v>7.5436408977556111E-3</v>
      </c>
      <c r="G923" t="s">
        <v>14</v>
      </c>
      <c r="H923">
        <v>38</v>
      </c>
      <c r="I923" s="7">
        <f>E923/H923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28"/>
        <v>40951.25</v>
      </c>
      <c r="O923" s="13">
        <f t="shared" si="2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(E924/D924)</f>
        <v>1.7595330739299611</v>
      </c>
      <c r="G924" t="s">
        <v>20</v>
      </c>
      <c r="H924">
        <v>2261</v>
      </c>
      <c r="I924" s="7">
        <f>E924/H924</f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28"/>
        <v>43443.25</v>
      </c>
      <c r="O924" s="13">
        <f t="shared" si="2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(E925/D925)</f>
        <v>2.3788235294117648</v>
      </c>
      <c r="G925" t="s">
        <v>20</v>
      </c>
      <c r="H925">
        <v>40</v>
      </c>
      <c r="I925" s="7">
        <f>E925/H925</f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28"/>
        <v>40373.208333333336</v>
      </c>
      <c r="O925" s="13">
        <f t="shared" si="2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(E926/D926)</f>
        <v>4.8805076142131982</v>
      </c>
      <c r="G926" t="s">
        <v>20</v>
      </c>
      <c r="H926">
        <v>2289</v>
      </c>
      <c r="I926" s="7">
        <f>E926/H926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28"/>
        <v>43769.208333333328</v>
      </c>
      <c r="O926" s="13">
        <f t="shared" si="2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(E927/D927)</f>
        <v>2.2406666666666668</v>
      </c>
      <c r="G927" t="s">
        <v>20</v>
      </c>
      <c r="H927">
        <v>65</v>
      </c>
      <c r="I927" s="7">
        <f>E927/H927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28"/>
        <v>43000.208333333328</v>
      </c>
      <c r="O927" s="13">
        <f t="shared" si="2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(E928/D928)</f>
        <v>0.18126436781609195</v>
      </c>
      <c r="G928" t="s">
        <v>14</v>
      </c>
      <c r="H928">
        <v>15</v>
      </c>
      <c r="I928" s="7">
        <f>E928/H928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28"/>
        <v>42502.208333333328</v>
      </c>
      <c r="O928" s="13">
        <f t="shared" si="2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(E929/D929)</f>
        <v>0.45847222222222223</v>
      </c>
      <c r="G929" t="s">
        <v>14</v>
      </c>
      <c r="H929">
        <v>37</v>
      </c>
      <c r="I929" s="7">
        <f>E929/H929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28"/>
        <v>41102.208333333336</v>
      </c>
      <c r="O929" s="13">
        <f t="shared" si="2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(E930/D930)</f>
        <v>1.1731541218637993</v>
      </c>
      <c r="G930" t="s">
        <v>20</v>
      </c>
      <c r="H930">
        <v>3777</v>
      </c>
      <c r="I930" s="7">
        <f>E930/H930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28"/>
        <v>41637.25</v>
      </c>
      <c r="O930" s="13">
        <f t="shared" si="2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(E931/D931)</f>
        <v>2.173090909090909</v>
      </c>
      <c r="G931" t="s">
        <v>20</v>
      </c>
      <c r="H931">
        <v>184</v>
      </c>
      <c r="I931" s="7">
        <f>E931/H931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28"/>
        <v>42858.208333333328</v>
      </c>
      <c r="O931" s="13">
        <f t="shared" si="2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(E932/D932)</f>
        <v>1.1228571428571428</v>
      </c>
      <c r="G932" t="s">
        <v>20</v>
      </c>
      <c r="H932">
        <v>85</v>
      </c>
      <c r="I932" s="7">
        <f>E932/H932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28"/>
        <v>42060.25</v>
      </c>
      <c r="O932" s="13">
        <f t="shared" si="2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(E933/D933)</f>
        <v>0.72518987341772156</v>
      </c>
      <c r="G933" t="s">
        <v>14</v>
      </c>
      <c r="H933">
        <v>112</v>
      </c>
      <c r="I933" s="7">
        <f>E933/H933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28"/>
        <v>41818.208333333336</v>
      </c>
      <c r="O933" s="13">
        <f t="shared" si="2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(E934/D934)</f>
        <v>2.1230434782608696</v>
      </c>
      <c r="G934" t="s">
        <v>20</v>
      </c>
      <c r="H934">
        <v>144</v>
      </c>
      <c r="I934" s="7">
        <f>E934/H934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28"/>
        <v>41709.208333333336</v>
      </c>
      <c r="O934" s="13">
        <f t="shared" si="2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(E935/D935)</f>
        <v>2.3974657534246577</v>
      </c>
      <c r="G935" t="s">
        <v>20</v>
      </c>
      <c r="H935">
        <v>1902</v>
      </c>
      <c r="I935" s="7">
        <f>E935/H935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28"/>
        <v>41372.208333333336</v>
      </c>
      <c r="O935" s="13">
        <f t="shared" si="2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(E936/D936)</f>
        <v>1.8193548387096774</v>
      </c>
      <c r="G936" t="s">
        <v>20</v>
      </c>
      <c r="H936">
        <v>105</v>
      </c>
      <c r="I936" s="7">
        <f>E936/H936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28"/>
        <v>42422.25</v>
      </c>
      <c r="O936" s="13">
        <f t="shared" si="2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(E937/D937)</f>
        <v>1.6413114754098361</v>
      </c>
      <c r="G937" t="s">
        <v>20</v>
      </c>
      <c r="H937">
        <v>132</v>
      </c>
      <c r="I937" s="7">
        <f>E937/H937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28"/>
        <v>42209.208333333328</v>
      </c>
      <c r="O937" s="13">
        <f t="shared" si="2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(E938/D938)</f>
        <v>1.6375968992248063E-2</v>
      </c>
      <c r="G938" t="s">
        <v>14</v>
      </c>
      <c r="H938">
        <v>21</v>
      </c>
      <c r="I938" s="7">
        <f>E938/H938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28"/>
        <v>43668.208333333328</v>
      </c>
      <c r="O938" s="13">
        <f t="shared" si="2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(E939/D939)</f>
        <v>0.49643859649122807</v>
      </c>
      <c r="G939" t="s">
        <v>74</v>
      </c>
      <c r="H939">
        <v>976</v>
      </c>
      <c r="I939" s="7">
        <f>E939/H939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28"/>
        <v>42334.25</v>
      </c>
      <c r="O939" s="13">
        <f t="shared" si="2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(E940/D940)</f>
        <v>1.0970652173913042</v>
      </c>
      <c r="G940" t="s">
        <v>20</v>
      </c>
      <c r="H940">
        <v>96</v>
      </c>
      <c r="I940" s="7">
        <f>E940/H940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28"/>
        <v>43263.208333333328</v>
      </c>
      <c r="O940" s="13">
        <f t="shared" si="2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(E941/D941)</f>
        <v>0.49217948717948717</v>
      </c>
      <c r="G941" t="s">
        <v>14</v>
      </c>
      <c r="H941">
        <v>67</v>
      </c>
      <c r="I941" s="7">
        <f>E941/H941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28"/>
        <v>40670.208333333336</v>
      </c>
      <c r="O941" s="13">
        <f t="shared" si="2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(E942/D942)</f>
        <v>0.62232323232323228</v>
      </c>
      <c r="G942" t="s">
        <v>47</v>
      </c>
      <c r="H942">
        <v>66</v>
      </c>
      <c r="I942" s="7">
        <f>E942/H942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28"/>
        <v>41244.25</v>
      </c>
      <c r="O942" s="13">
        <f t="shared" si="2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(E943/D943)</f>
        <v>0.1305813953488372</v>
      </c>
      <c r="G943" t="s">
        <v>14</v>
      </c>
      <c r="H943">
        <v>78</v>
      </c>
      <c r="I943" s="7">
        <f>E943/H943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28"/>
        <v>40552.25</v>
      </c>
      <c r="O943" s="13">
        <f t="shared" si="2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(E944/D944)</f>
        <v>0.64635416666666667</v>
      </c>
      <c r="G944" t="s">
        <v>14</v>
      </c>
      <c r="H944">
        <v>67</v>
      </c>
      <c r="I944" s="7">
        <f>E944/H944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28"/>
        <v>40568.25</v>
      </c>
      <c r="O944" s="13">
        <f t="shared" si="2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(E945/D945)</f>
        <v>1.5958666666666668</v>
      </c>
      <c r="G945" t="s">
        <v>20</v>
      </c>
      <c r="H945">
        <v>114</v>
      </c>
      <c r="I945" s="7">
        <f>E945/H945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28"/>
        <v>41906.208333333336</v>
      </c>
      <c r="O945" s="13">
        <f t="shared" si="2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(E946/D946)</f>
        <v>0.81420000000000003</v>
      </c>
      <c r="G946" t="s">
        <v>14</v>
      </c>
      <c r="H946">
        <v>263</v>
      </c>
      <c r="I946" s="7">
        <f>E946/H946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28"/>
        <v>42776.25</v>
      </c>
      <c r="O946" s="13">
        <f t="shared" si="2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(E947/D947)</f>
        <v>0.32444767441860467</v>
      </c>
      <c r="G947" t="s">
        <v>14</v>
      </c>
      <c r="H947">
        <v>1691</v>
      </c>
      <c r="I947" s="7">
        <f>E947/H947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28"/>
        <v>41004.208333333336</v>
      </c>
      <c r="O947" s="13">
        <f t="shared" si="2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(E948/D948)</f>
        <v>9.9141184124918666E-2</v>
      </c>
      <c r="G948" t="s">
        <v>14</v>
      </c>
      <c r="H948">
        <v>181</v>
      </c>
      <c r="I948" s="7">
        <f>E948/H948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28"/>
        <v>40710.208333333336</v>
      </c>
      <c r="O948" s="13">
        <f t="shared" si="2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(E949/D949)</f>
        <v>0.26694444444444443</v>
      </c>
      <c r="G949" t="s">
        <v>14</v>
      </c>
      <c r="H949">
        <v>13</v>
      </c>
      <c r="I949" s="7">
        <f>E949/H949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28"/>
        <v>41908.208333333336</v>
      </c>
      <c r="O949" s="13">
        <f t="shared" si="2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(E950/D950)</f>
        <v>0.62957446808510642</v>
      </c>
      <c r="G950" t="s">
        <v>74</v>
      </c>
      <c r="H950">
        <v>160</v>
      </c>
      <c r="I950" s="7">
        <f>E950/H950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28"/>
        <v>41985.25</v>
      </c>
      <c r="O950" s="13">
        <f t="shared" si="2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(E951/D951)</f>
        <v>1.6135593220338984</v>
      </c>
      <c r="G951" t="s">
        <v>20</v>
      </c>
      <c r="H951">
        <v>203</v>
      </c>
      <c r="I951" s="7">
        <f>E951/H951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28"/>
        <v>42112.208333333328</v>
      </c>
      <c r="O951" s="13">
        <f t="shared" si="2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(E952/D952)</f>
        <v>0.05</v>
      </c>
      <c r="G952" t="s">
        <v>14</v>
      </c>
      <c r="H952">
        <v>1</v>
      </c>
      <c r="I952" s="7">
        <f>E952/H952</f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28"/>
        <v>43571.208333333328</v>
      </c>
      <c r="O952" s="13">
        <f t="shared" si="2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(E953/D953)</f>
        <v>10.969379310344827</v>
      </c>
      <c r="G953" t="s">
        <v>20</v>
      </c>
      <c r="H953">
        <v>1559</v>
      </c>
      <c r="I953" s="7">
        <f>E953/H953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28"/>
        <v>42730.25</v>
      </c>
      <c r="O953" s="13">
        <f t="shared" si="2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(E954/D954)</f>
        <v>0.70094158075601376</v>
      </c>
      <c r="G954" t="s">
        <v>74</v>
      </c>
      <c r="H954">
        <v>2266</v>
      </c>
      <c r="I954" s="7">
        <f>E954/H954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28"/>
        <v>42591.208333333328</v>
      </c>
      <c r="O954" s="13">
        <f t="shared" si="2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(E955/D955)</f>
        <v>0.6</v>
      </c>
      <c r="G955" t="s">
        <v>14</v>
      </c>
      <c r="H955">
        <v>21</v>
      </c>
      <c r="I955" s="7">
        <f>E955/H955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28"/>
        <v>42358.25</v>
      </c>
      <c r="O955" s="13">
        <f t="shared" si="2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(E956/D956)</f>
        <v>3.6709859154929578</v>
      </c>
      <c r="G956" t="s">
        <v>20</v>
      </c>
      <c r="H956">
        <v>1548</v>
      </c>
      <c r="I956" s="7">
        <f>E956/H956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28"/>
        <v>41174.208333333336</v>
      </c>
      <c r="O956" s="13">
        <f t="shared" si="2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(E957/D957)</f>
        <v>11.09</v>
      </c>
      <c r="G957" t="s">
        <v>20</v>
      </c>
      <c r="H957">
        <v>80</v>
      </c>
      <c r="I957" s="7">
        <f>E957/H957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28"/>
        <v>41238.25</v>
      </c>
      <c r="O957" s="13">
        <f t="shared" si="2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(E958/D958)</f>
        <v>0.19028784648187633</v>
      </c>
      <c r="G958" t="s">
        <v>14</v>
      </c>
      <c r="H958">
        <v>830</v>
      </c>
      <c r="I958" s="7">
        <f>E958/H958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28"/>
        <v>42360.25</v>
      </c>
      <c r="O958" s="13">
        <f t="shared" si="2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(E959/D959)</f>
        <v>1.2687755102040816</v>
      </c>
      <c r="G959" t="s">
        <v>20</v>
      </c>
      <c r="H959">
        <v>131</v>
      </c>
      <c r="I959" s="7">
        <f>E959/H959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28"/>
        <v>40955.25</v>
      </c>
      <c r="O959" s="13">
        <f t="shared" si="2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(E960/D960)</f>
        <v>7.3463636363636367</v>
      </c>
      <c r="G960" t="s">
        <v>20</v>
      </c>
      <c r="H960">
        <v>112</v>
      </c>
      <c r="I960" s="7">
        <f>E960/H960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28"/>
        <v>40350.208333333336</v>
      </c>
      <c r="O960" s="13">
        <f t="shared" si="2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(E961/D961)</f>
        <v>4.5731034482758622E-2</v>
      </c>
      <c r="G961" t="s">
        <v>14</v>
      </c>
      <c r="H961">
        <v>130</v>
      </c>
      <c r="I961" s="7">
        <f>E961/H961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28"/>
        <v>40357.208333333336</v>
      </c>
      <c r="O961" s="13">
        <f t="shared" si="2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(E962/D962)</f>
        <v>0.85054545454545449</v>
      </c>
      <c r="G962" t="s">
        <v>14</v>
      </c>
      <c r="H962">
        <v>55</v>
      </c>
      <c r="I962" s="7">
        <f>E962/H962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ref="N962:N1001" si="30">(((L962/60)/60)/24)+DATE(1970,1,1)</f>
        <v>42408.25</v>
      </c>
      <c r="O962" s="13">
        <f t="shared" ref="O962:O1001" si="31"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(E963/D963)</f>
        <v>1.1929824561403508</v>
      </c>
      <c r="G963" t="s">
        <v>20</v>
      </c>
      <c r="H963">
        <v>155</v>
      </c>
      <c r="I963" s="7">
        <f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si="30"/>
        <v>40591.25</v>
      </c>
      <c r="O963" s="13">
        <f t="shared" si="31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(E964/D964)</f>
        <v>2.9602777777777778</v>
      </c>
      <c r="G964" t="s">
        <v>20</v>
      </c>
      <c r="H964">
        <v>266</v>
      </c>
      <c r="I964" s="7">
        <f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30"/>
        <v>41592.25</v>
      </c>
      <c r="O964" s="13">
        <f t="shared" si="3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(E965/D965)</f>
        <v>0.84694915254237291</v>
      </c>
      <c r="G965" t="s">
        <v>14</v>
      </c>
      <c r="H965">
        <v>114</v>
      </c>
      <c r="I965" s="7">
        <f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30"/>
        <v>40607.25</v>
      </c>
      <c r="O965" s="13">
        <f t="shared" si="3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(E966/D966)</f>
        <v>3.5578378378378379</v>
      </c>
      <c r="G966" t="s">
        <v>20</v>
      </c>
      <c r="H966">
        <v>155</v>
      </c>
      <c r="I966" s="7">
        <f>E966/H966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30"/>
        <v>42135.208333333328</v>
      </c>
      <c r="O966" s="13">
        <f t="shared" si="3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(E967/D967)</f>
        <v>3.8640909090909092</v>
      </c>
      <c r="G967" t="s">
        <v>20</v>
      </c>
      <c r="H967">
        <v>207</v>
      </c>
      <c r="I967" s="7">
        <f>E967/H967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30"/>
        <v>40203.25</v>
      </c>
      <c r="O967" s="13">
        <f t="shared" si="3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(E968/D968)</f>
        <v>7.9223529411764702</v>
      </c>
      <c r="G968" t="s">
        <v>20</v>
      </c>
      <c r="H968">
        <v>245</v>
      </c>
      <c r="I968" s="7">
        <f>E968/H968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30"/>
        <v>42901.208333333328</v>
      </c>
      <c r="O968" s="13">
        <f t="shared" si="3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(E969/D969)</f>
        <v>1.3703393665158372</v>
      </c>
      <c r="G969" t="s">
        <v>20</v>
      </c>
      <c r="H969">
        <v>1573</v>
      </c>
      <c r="I969" s="7">
        <f>E969/H969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30"/>
        <v>41005.208333333336</v>
      </c>
      <c r="O969" s="13">
        <f t="shared" si="3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(E970/D970)</f>
        <v>3.3820833333333336</v>
      </c>
      <c r="G970" t="s">
        <v>20</v>
      </c>
      <c r="H970">
        <v>114</v>
      </c>
      <c r="I970" s="7">
        <f>E970/H970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30"/>
        <v>40544.25</v>
      </c>
      <c r="O970" s="13">
        <f t="shared" si="3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(E971/D971)</f>
        <v>1.0822784810126582</v>
      </c>
      <c r="G971" t="s">
        <v>20</v>
      </c>
      <c r="H971">
        <v>93</v>
      </c>
      <c r="I971" s="7">
        <f>E971/H971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30"/>
        <v>43821.25</v>
      </c>
      <c r="O971" s="13">
        <f t="shared" si="3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(E972/D972)</f>
        <v>0.60757639620653314</v>
      </c>
      <c r="G972" t="s">
        <v>14</v>
      </c>
      <c r="H972">
        <v>594</v>
      </c>
      <c r="I972" s="7">
        <f>E972/H972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30"/>
        <v>40672.208333333336</v>
      </c>
      <c r="O972" s="13">
        <f t="shared" si="3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(E973/D973)</f>
        <v>0.27725490196078434</v>
      </c>
      <c r="G973" t="s">
        <v>14</v>
      </c>
      <c r="H973">
        <v>24</v>
      </c>
      <c r="I973" s="7">
        <f>E973/H973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30"/>
        <v>41555.208333333336</v>
      </c>
      <c r="O973" s="13">
        <f t="shared" si="3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(E974/D974)</f>
        <v>2.283934426229508</v>
      </c>
      <c r="G974" t="s">
        <v>20</v>
      </c>
      <c r="H974">
        <v>1681</v>
      </c>
      <c r="I974" s="7">
        <f>E974/H974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30"/>
        <v>41792.208333333336</v>
      </c>
      <c r="O974" s="13">
        <f t="shared" si="3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(E975/D975)</f>
        <v>0.21615194054500414</v>
      </c>
      <c r="G975" t="s">
        <v>14</v>
      </c>
      <c r="H975">
        <v>252</v>
      </c>
      <c r="I975" s="7">
        <f>E975/H975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30"/>
        <v>40522.25</v>
      </c>
      <c r="O975" s="13">
        <f t="shared" si="3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(E976/D976)</f>
        <v>3.73875</v>
      </c>
      <c r="G976" t="s">
        <v>20</v>
      </c>
      <c r="H976">
        <v>32</v>
      </c>
      <c r="I976" s="7">
        <f>E976/H976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30"/>
        <v>41412.208333333336</v>
      </c>
      <c r="O976" s="13">
        <f t="shared" si="3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(E977/D977)</f>
        <v>1.5492592592592593</v>
      </c>
      <c r="G977" t="s">
        <v>20</v>
      </c>
      <c r="H977">
        <v>135</v>
      </c>
      <c r="I977" s="7">
        <f>E977/H977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30"/>
        <v>42337.25</v>
      </c>
      <c r="O977" s="13">
        <f t="shared" si="3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(E978/D978)</f>
        <v>3.2214999999999998</v>
      </c>
      <c r="G978" t="s">
        <v>20</v>
      </c>
      <c r="H978">
        <v>140</v>
      </c>
      <c r="I978" s="7">
        <f>E978/H978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30"/>
        <v>40571.25</v>
      </c>
      <c r="O978" s="13">
        <f t="shared" si="3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(E979/D979)</f>
        <v>0.73957142857142855</v>
      </c>
      <c r="G979" t="s">
        <v>14</v>
      </c>
      <c r="H979">
        <v>67</v>
      </c>
      <c r="I979" s="7">
        <f>E979/H979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30"/>
        <v>43138.25</v>
      </c>
      <c r="O979" s="13">
        <f t="shared" si="3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(E980/D980)</f>
        <v>8.641</v>
      </c>
      <c r="G980" t="s">
        <v>20</v>
      </c>
      <c r="H980">
        <v>92</v>
      </c>
      <c r="I980" s="7">
        <f>E980/H980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30"/>
        <v>42686.25</v>
      </c>
      <c r="O980" s="13">
        <f t="shared" si="3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(E981/D981)</f>
        <v>1.432624584717608</v>
      </c>
      <c r="G981" t="s">
        <v>20</v>
      </c>
      <c r="H981">
        <v>1015</v>
      </c>
      <c r="I981" s="7">
        <f>E981/H981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30"/>
        <v>42078.208333333328</v>
      </c>
      <c r="O981" s="13">
        <f t="shared" si="3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(E982/D982)</f>
        <v>0.40281762295081969</v>
      </c>
      <c r="G982" t="s">
        <v>14</v>
      </c>
      <c r="H982">
        <v>742</v>
      </c>
      <c r="I982" s="7">
        <f>E982/H982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30"/>
        <v>42307.208333333328</v>
      </c>
      <c r="O982" s="13">
        <f t="shared" si="3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(E983/D983)</f>
        <v>1.7822388059701493</v>
      </c>
      <c r="G983" t="s">
        <v>20</v>
      </c>
      <c r="H983">
        <v>323</v>
      </c>
      <c r="I983" s="7">
        <f>E983/H983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30"/>
        <v>43094.25</v>
      </c>
      <c r="O983" s="13">
        <f t="shared" si="3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(E984/D984)</f>
        <v>0.84930555555555554</v>
      </c>
      <c r="G984" t="s">
        <v>14</v>
      </c>
      <c r="H984">
        <v>75</v>
      </c>
      <c r="I984" s="7">
        <f>E984/H984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30"/>
        <v>40743.208333333336</v>
      </c>
      <c r="O984" s="13">
        <f t="shared" si="3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(E985/D985)</f>
        <v>1.4593648334624323</v>
      </c>
      <c r="G985" t="s">
        <v>20</v>
      </c>
      <c r="H985">
        <v>2326</v>
      </c>
      <c r="I985" s="7">
        <f>E985/H985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30"/>
        <v>43681.208333333328</v>
      </c>
      <c r="O985" s="13">
        <f t="shared" si="3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(E986/D986)</f>
        <v>1.5246153846153847</v>
      </c>
      <c r="G986" t="s">
        <v>20</v>
      </c>
      <c r="H986">
        <v>381</v>
      </c>
      <c r="I986" s="7">
        <f>E986/H986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30"/>
        <v>43716.208333333328</v>
      </c>
      <c r="O986" s="13">
        <f t="shared" si="3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(E987/D987)</f>
        <v>0.67129542790152408</v>
      </c>
      <c r="G987" t="s">
        <v>14</v>
      </c>
      <c r="H987">
        <v>4405</v>
      </c>
      <c r="I987" s="7">
        <f>E987/H987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30"/>
        <v>41614.25</v>
      </c>
      <c r="O987" s="13">
        <f t="shared" si="3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(E988/D988)</f>
        <v>0.40307692307692305</v>
      </c>
      <c r="G988" t="s">
        <v>14</v>
      </c>
      <c r="H988">
        <v>92</v>
      </c>
      <c r="I988" s="7">
        <f>E988/H988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30"/>
        <v>40638.208333333336</v>
      </c>
      <c r="O988" s="13">
        <f t="shared" si="3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(E989/D989)</f>
        <v>2.1679032258064517</v>
      </c>
      <c r="G989" t="s">
        <v>20</v>
      </c>
      <c r="H989">
        <v>480</v>
      </c>
      <c r="I989" s="7">
        <f>E989/H989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30"/>
        <v>42852.208333333328</v>
      </c>
      <c r="O989" s="13">
        <f t="shared" si="3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(E990/D990)</f>
        <v>0.52117021276595743</v>
      </c>
      <c r="G990" t="s">
        <v>14</v>
      </c>
      <c r="H990">
        <v>64</v>
      </c>
      <c r="I990" s="7">
        <f>E990/H990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30"/>
        <v>42686.25</v>
      </c>
      <c r="O990" s="13">
        <f t="shared" si="3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(E991/D991)</f>
        <v>4.9958333333333336</v>
      </c>
      <c r="G991" t="s">
        <v>20</v>
      </c>
      <c r="H991">
        <v>226</v>
      </c>
      <c r="I991" s="7">
        <f>E991/H991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30"/>
        <v>43571.208333333328</v>
      </c>
      <c r="O991" s="13">
        <f t="shared" si="3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(E992/D992)</f>
        <v>0.87679487179487181</v>
      </c>
      <c r="G992" t="s">
        <v>14</v>
      </c>
      <c r="H992">
        <v>64</v>
      </c>
      <c r="I992" s="7">
        <f>E992/H992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30"/>
        <v>42432.25</v>
      </c>
      <c r="O992" s="13">
        <f t="shared" si="3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(E993/D993)</f>
        <v>1.131734693877551</v>
      </c>
      <c r="G993" t="s">
        <v>20</v>
      </c>
      <c r="H993">
        <v>241</v>
      </c>
      <c r="I993" s="7">
        <f>E993/H993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30"/>
        <v>41907.208333333336</v>
      </c>
      <c r="O993" s="13">
        <f t="shared" si="3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(E994/D994)</f>
        <v>4.2654838709677421</v>
      </c>
      <c r="G994" t="s">
        <v>20</v>
      </c>
      <c r="H994">
        <v>132</v>
      </c>
      <c r="I994" s="7">
        <f>E994/H994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30"/>
        <v>43227.208333333328</v>
      </c>
      <c r="O994" s="13">
        <f t="shared" si="3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(E995/D995)</f>
        <v>0.77632653061224488</v>
      </c>
      <c r="G995" t="s">
        <v>74</v>
      </c>
      <c r="H995">
        <v>75</v>
      </c>
      <c r="I995" s="7">
        <f>E995/H995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30"/>
        <v>42362.25</v>
      </c>
      <c r="O995" s="13">
        <f t="shared" si="3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(E996/D996)</f>
        <v>0.52496810772501767</v>
      </c>
      <c r="G996" t="s">
        <v>14</v>
      </c>
      <c r="H996">
        <v>842</v>
      </c>
      <c r="I996" s="7">
        <f>E996/H996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30"/>
        <v>41929.208333333336</v>
      </c>
      <c r="O996" s="13">
        <f t="shared" si="3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(E997/D997)</f>
        <v>1.5746762589928058</v>
      </c>
      <c r="G997" t="s">
        <v>20</v>
      </c>
      <c r="H997">
        <v>2043</v>
      </c>
      <c r="I997" s="7">
        <f>E997/H997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30"/>
        <v>43408.208333333328</v>
      </c>
      <c r="O997" s="13">
        <f t="shared" si="3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(E998/D998)</f>
        <v>0.72939393939393937</v>
      </c>
      <c r="G998" t="s">
        <v>14</v>
      </c>
      <c r="H998">
        <v>112</v>
      </c>
      <c r="I998" s="7">
        <f>E998/H998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30"/>
        <v>41276.25</v>
      </c>
      <c r="O998" s="13">
        <f t="shared" si="3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(E999/D999)</f>
        <v>0.60565789473684206</v>
      </c>
      <c r="G999" t="s">
        <v>74</v>
      </c>
      <c r="H999">
        <v>139</v>
      </c>
      <c r="I999" s="7">
        <f>E999/H999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30"/>
        <v>41659.25</v>
      </c>
      <c r="O999" s="13">
        <f t="shared" si="3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(E1000/D1000)</f>
        <v>0.5679129129129129</v>
      </c>
      <c r="G1000" t="s">
        <v>14</v>
      </c>
      <c r="H1000">
        <v>374</v>
      </c>
      <c r="I1000" s="7">
        <f>E1000/H1000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30"/>
        <v>40220.25</v>
      </c>
      <c r="O1000" s="13">
        <f t="shared" si="3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(E1001/D1001)</f>
        <v>0.56542754275427543</v>
      </c>
      <c r="G1001" t="s">
        <v>74</v>
      </c>
      <c r="H1001">
        <v>1122</v>
      </c>
      <c r="I1001" s="7">
        <f>E1001/H1001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30"/>
        <v>42550.208333333328</v>
      </c>
      <c r="O1001" s="13">
        <f t="shared" si="3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R1:R1001" xr:uid="{00000000-0001-0000-0000-000000000000}">
    <filterColumn colId="0">
      <customFilters>
        <customFilter operator="notEqual" val="*film &amp;video*"/>
      </customFilters>
    </filterColumn>
  </autoFilter>
  <conditionalFormatting sqref="F1:G1048576">
    <cfRule type="containsText" dxfId="13" priority="11" operator="containsText" text="live">
      <formula>NOT(ISERROR(SEARCH("live",F1)))</formula>
    </cfRule>
    <cfRule type="containsText" dxfId="12" priority="12" operator="containsText" text="live">
      <formula>NOT(ISERROR(SEARCH("live",F1)))</formula>
    </cfRule>
    <cfRule type="containsText" dxfId="11" priority="13" operator="containsText" text="canceled">
      <formula>NOT(ISERROR(SEARCH("canceled",F1)))</formula>
    </cfRule>
    <cfRule type="containsText" dxfId="10" priority="14" operator="containsText" text="successful">
      <formula>NOT(ISERROR(SEARCH("successful",F1)))</formula>
    </cfRule>
    <cfRule type="containsText" dxfId="9" priority="15" operator="containsText" text="failed">
      <formula>NOT(ISERROR(SEARCH("failed",F1)))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57A9-E253-4532-9F9A-8EC419D7EECD}">
  <dimension ref="A1:I16"/>
  <sheetViews>
    <sheetView tabSelected="1" workbookViewId="0">
      <selection activeCell="I16" sqref="I16"/>
    </sheetView>
  </sheetViews>
  <sheetFormatPr defaultRowHeight="15.75" x14ac:dyDescent="0.25"/>
  <cols>
    <col min="1" max="1" width="10.125" customWidth="1"/>
    <col min="2" max="2" width="12.75" customWidth="1"/>
    <col min="5" max="5" width="13.125" customWidth="1"/>
    <col min="8" max="8" width="37.25" customWidth="1"/>
  </cols>
  <sheetData>
    <row r="1" spans="1:9" x14ac:dyDescent="0.25">
      <c r="A1" s="1" t="s">
        <v>4</v>
      </c>
      <c r="B1" s="1" t="s">
        <v>5</v>
      </c>
      <c r="C1" s="1"/>
      <c r="D1" s="1" t="s">
        <v>4</v>
      </c>
      <c r="E1" s="1" t="s">
        <v>5</v>
      </c>
    </row>
    <row r="2" spans="1:9" x14ac:dyDescent="0.25">
      <c r="A2" s="9" t="s">
        <v>20</v>
      </c>
      <c r="B2" s="7">
        <v>158</v>
      </c>
      <c r="D2" s="8" t="s">
        <v>14</v>
      </c>
      <c r="E2">
        <v>0</v>
      </c>
      <c r="H2" s="14" t="s">
        <v>2111</v>
      </c>
    </row>
    <row r="3" spans="1:9" x14ac:dyDescent="0.25">
      <c r="A3" s="9" t="s">
        <v>20</v>
      </c>
      <c r="B3" s="7">
        <v>1425</v>
      </c>
      <c r="D3" s="8" t="s">
        <v>14</v>
      </c>
      <c r="E3">
        <v>24</v>
      </c>
      <c r="H3" t="s">
        <v>2106</v>
      </c>
      <c r="I3" s="15">
        <f>AVERAGE(B2:B10)</f>
        <v>560.77777777777783</v>
      </c>
    </row>
    <row r="4" spans="1:9" x14ac:dyDescent="0.25">
      <c r="A4" s="9" t="s">
        <v>20</v>
      </c>
      <c r="B4" s="7">
        <v>174</v>
      </c>
      <c r="D4" s="8" t="s">
        <v>14</v>
      </c>
      <c r="E4">
        <v>53</v>
      </c>
      <c r="H4" t="s">
        <v>2107</v>
      </c>
      <c r="I4">
        <f>MEDIAN(B2:B10)</f>
        <v>220</v>
      </c>
    </row>
    <row r="5" spans="1:9" x14ac:dyDescent="0.25">
      <c r="A5" s="9" t="s">
        <v>20</v>
      </c>
      <c r="B5" s="7">
        <v>227</v>
      </c>
      <c r="D5" s="8" t="s">
        <v>14</v>
      </c>
      <c r="E5">
        <v>18</v>
      </c>
      <c r="H5" t="s">
        <v>2108</v>
      </c>
      <c r="I5">
        <f>MIN(B2:B10)</f>
        <v>98</v>
      </c>
    </row>
    <row r="6" spans="1:9" x14ac:dyDescent="0.25">
      <c r="A6" s="9" t="s">
        <v>20</v>
      </c>
      <c r="B6" s="7">
        <v>220</v>
      </c>
      <c r="D6" s="8" t="s">
        <v>14</v>
      </c>
      <c r="E6">
        <v>44</v>
      </c>
      <c r="H6" t="s">
        <v>2109</v>
      </c>
      <c r="I6">
        <f>_xlfn.VAR.P(B2:B10)</f>
        <v>320441.06172839506</v>
      </c>
    </row>
    <row r="7" spans="1:9" x14ac:dyDescent="0.25">
      <c r="A7" s="9" t="s">
        <v>20</v>
      </c>
      <c r="B7" s="7">
        <v>98</v>
      </c>
      <c r="D7" s="8" t="s">
        <v>14</v>
      </c>
      <c r="E7">
        <v>27</v>
      </c>
      <c r="H7" t="s">
        <v>2110</v>
      </c>
      <c r="I7">
        <f>_xlfn.STDEV.P(B2:B10)</f>
        <v>566.07513788223821</v>
      </c>
    </row>
    <row r="8" spans="1:9" x14ac:dyDescent="0.25">
      <c r="A8" s="9" t="s">
        <v>20</v>
      </c>
      <c r="B8" s="7">
        <v>100</v>
      </c>
      <c r="D8" s="8" t="s">
        <v>14</v>
      </c>
      <c r="E8">
        <v>55</v>
      </c>
    </row>
    <row r="9" spans="1:9" x14ac:dyDescent="0.25">
      <c r="A9" s="9" t="s">
        <v>20</v>
      </c>
      <c r="B9" s="7">
        <v>1249</v>
      </c>
      <c r="D9" s="8" t="s">
        <v>14</v>
      </c>
      <c r="E9">
        <v>200</v>
      </c>
    </row>
    <row r="10" spans="1:9" x14ac:dyDescent="0.25">
      <c r="A10" s="9" t="s">
        <v>20</v>
      </c>
      <c r="B10" s="7">
        <v>1396</v>
      </c>
      <c r="D10" s="8" t="s">
        <v>14</v>
      </c>
      <c r="E10">
        <v>452</v>
      </c>
    </row>
    <row r="11" spans="1:9" x14ac:dyDescent="0.25">
      <c r="H11" s="14" t="s">
        <v>2112</v>
      </c>
    </row>
    <row r="12" spans="1:9" x14ac:dyDescent="0.25">
      <c r="H12" t="s">
        <v>2106</v>
      </c>
      <c r="I12">
        <f>AVERAGE(E2:E10)</f>
        <v>97</v>
      </c>
    </row>
    <row r="13" spans="1:9" x14ac:dyDescent="0.25">
      <c r="H13" t="s">
        <v>2107</v>
      </c>
      <c r="I13">
        <f>MEDIAN(E2:E10)</f>
        <v>44</v>
      </c>
    </row>
    <row r="14" spans="1:9" x14ac:dyDescent="0.25">
      <c r="H14" t="s">
        <v>2108</v>
      </c>
      <c r="I14">
        <f>MIN(E2:E10)</f>
        <v>0</v>
      </c>
    </row>
    <row r="15" spans="1:9" x14ac:dyDescent="0.25">
      <c r="H15" t="s">
        <v>2109</v>
      </c>
      <c r="I15">
        <f>_xlfn.VAR.P(E2:E10)</f>
        <v>18780.222222222223</v>
      </c>
    </row>
    <row r="16" spans="1:9" x14ac:dyDescent="0.25">
      <c r="H16" t="s">
        <v>2110</v>
      </c>
      <c r="I16">
        <f>_xlfn.STDEV.P(E2:E10)</f>
        <v>137.04095089505992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Sheet12</vt:lpstr>
      <vt:lpstr>Crowdfunding Goal Analysis</vt:lpstr>
      <vt:lpstr>Crowdfunding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Kels</cp:lastModifiedBy>
  <dcterms:created xsi:type="dcterms:W3CDTF">2021-09-29T18:52:28Z</dcterms:created>
  <dcterms:modified xsi:type="dcterms:W3CDTF">2023-05-01T17:58:42Z</dcterms:modified>
</cp:coreProperties>
</file>