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labs\ExperimentalDataProcessing_labs\lab\"/>
    </mc:Choice>
  </mc:AlternateContent>
  <xr:revisionPtr revIDLastSave="0" documentId="13_ncr:1_{3773BD08-0331-4DC4-B472-05EC7DFAB521}" xr6:coauthVersionLast="47" xr6:coauthVersionMax="47" xr10:uidLastSave="{00000000-0000-0000-0000-000000000000}"/>
  <bookViews>
    <workbookView xWindow="825" yWindow="-120" windowWidth="28095" windowHeight="164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1" l="1"/>
  <c r="E8" i="1"/>
  <c r="F8" i="1"/>
  <c r="M12" i="1" s="1"/>
  <c r="G8" i="1"/>
  <c r="H8" i="1"/>
  <c r="O13" i="1"/>
  <c r="L13" i="1"/>
  <c r="M11" i="1"/>
  <c r="M10" i="1"/>
  <c r="M4" i="1"/>
  <c r="O6" i="1" s="1"/>
  <c r="M3" i="1"/>
  <c r="L6" i="1" s="1"/>
  <c r="E6" i="1"/>
  <c r="F6" i="1"/>
  <c r="G6" i="1"/>
  <c r="H6" i="1"/>
  <c r="D6" i="1"/>
  <c r="E5" i="1"/>
  <c r="F5" i="1"/>
  <c r="G5" i="1"/>
  <c r="H5" i="1"/>
  <c r="D5" i="1"/>
  <c r="D7" i="1" l="1"/>
  <c r="F7" i="1"/>
  <c r="G7" i="1"/>
  <c r="E7" i="1"/>
  <c r="H7" i="1"/>
  <c r="M5" i="1" l="1"/>
</calcChain>
</file>

<file path=xl/sharedStrings.xml><?xml version="1.0" encoding="utf-8"?>
<sst xmlns="http://schemas.openxmlformats.org/spreadsheetml/2006/main" count="24" uniqueCount="16">
  <si>
    <t>X</t>
  </si>
  <si>
    <t>Y</t>
  </si>
  <si>
    <t>R</t>
  </si>
  <si>
    <t>G</t>
  </si>
  <si>
    <t>~X</t>
  </si>
  <si>
    <t>Y = a ~X + b</t>
  </si>
  <si>
    <t>a</t>
  </si>
  <si>
    <t>b</t>
  </si>
  <si>
    <t xml:space="preserve">Y = </t>
  </si>
  <si>
    <t>/</t>
  </si>
  <si>
    <t>x</t>
  </si>
  <si>
    <t>d</t>
  </si>
  <si>
    <t>1/x</t>
  </si>
  <si>
    <t>lnx</t>
  </si>
  <si>
    <t>Для обратно-пропорц. Зависимости</t>
  </si>
  <si>
    <t>Для логариф. Зависимости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</si>
</sst>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Обратно-пропорц. зависимость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Лист1!$D$3:$H$3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xVal>
          <c:yVal>
            <c:numRef>
              <c:f>Лист1!$D$4:$H$4</c:f>
              <c:numCache>
                <c:formatCode>General</c:formatCode>
                <c:ptCount val="5"/>
                <c:pt idx="0">
                  <c:v>4.2</c:v>
                </c:pt>
                <c:pt idx="1">
                  <c:v>3.6</c:v>
                </c:pt>
                <c:pt idx="2">
                  <c:v>3.4</c:v>
                </c:pt>
                <c:pt idx="3">
                  <c:v>3.25</c:v>
                </c:pt>
                <c:pt idx="4">
                  <c:v>3.15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ED7-450B-AF66-1E4045CC6D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0434848"/>
        <c:axId val="1909438144"/>
      </c:scatterChart>
      <c:valAx>
        <c:axId val="183043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9438144"/>
        <c:crosses val="autoZero"/>
        <c:crossBetween val="midCat"/>
      </c:valAx>
      <c:valAx>
        <c:axId val="190943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3043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Нелинейная регрессия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Дано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Лист1!$D$3:$H$3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xVal>
          <c:yVal>
            <c:numRef>
              <c:f>Лист1!$D$4:$H$4</c:f>
              <c:numCache>
                <c:formatCode>General</c:formatCode>
                <c:ptCount val="5"/>
                <c:pt idx="0">
                  <c:v>4.2</c:v>
                </c:pt>
                <c:pt idx="1">
                  <c:v>3.6</c:v>
                </c:pt>
                <c:pt idx="2">
                  <c:v>3.4</c:v>
                </c:pt>
                <c:pt idx="3">
                  <c:v>3.25</c:v>
                </c:pt>
                <c:pt idx="4">
                  <c:v>3.15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5F7-483D-AB90-EB66CE7C1DA1}"/>
            </c:ext>
          </c:extLst>
        </c:ser>
        <c:ser>
          <c:idx val="1"/>
          <c:order val="1"/>
          <c:tx>
            <c:v>Обратно-пропорц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Лист1!$D$3:$H$3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xVal>
          <c:yVal>
            <c:numRef>
              <c:f>Лист1!$D$7:$H$7</c:f>
              <c:numCache>
                <c:formatCode>General</c:formatCode>
                <c:ptCount val="5"/>
                <c:pt idx="0">
                  <c:v>4.1746865203761763</c:v>
                </c:pt>
                <c:pt idx="1">
                  <c:v>3.6550940438871482</c:v>
                </c:pt>
                <c:pt idx="2">
                  <c:v>3.3952978056426337</c:v>
                </c:pt>
                <c:pt idx="3">
                  <c:v>3.2394200626959253</c:v>
                </c:pt>
                <c:pt idx="4">
                  <c:v>3.1355015673981197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5F7-483D-AB90-EB66CE7C1DA1}"/>
            </c:ext>
          </c:extLst>
        </c:ser>
        <c:ser>
          <c:idx val="2"/>
          <c:order val="2"/>
          <c:tx>
            <c:v>логариф.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Лист1!$D$3:$H$3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xVal>
          <c:yVal>
            <c:numRef>
              <c:f>Лист1!$D$8:$H$8</c:f>
              <c:numCache>
                <c:formatCode>General</c:formatCode>
                <c:ptCount val="5"/>
                <c:pt idx="0">
                  <c:v>4.1030110750124758</c:v>
                </c:pt>
                <c:pt idx="1">
                  <c:v>3.7233908947954371</c:v>
                </c:pt>
                <c:pt idx="2">
                  <c:v>3.4540460905065737</c:v>
                </c:pt>
                <c:pt idx="3">
                  <c:v>3.2451260293959816</c:v>
                </c:pt>
                <c:pt idx="4">
                  <c:v>3.0744259102895342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5F7-483D-AB90-EB66CE7C1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8886736"/>
        <c:axId val="918900464"/>
      </c:scatterChart>
      <c:valAx>
        <c:axId val="918886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18900464"/>
        <c:crosses val="autoZero"/>
        <c:crossBetween val="midCat"/>
      </c:valAx>
      <c:valAx>
        <c:axId val="91890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18886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300037</xdr:colOff>
      <xdr:row>17</xdr:row>
      <xdr:rowOff>0</xdr:rowOff>
    </xdr:from>
    <xdr:to>
      <xdr:col>7</xdr:col>
      <xdr:colOff>604837</xdr:colOff>
      <xdr:row>31</xdr:row>
      <xdr:rowOff>76200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80B5F4DA-E9E1-48CB-80ED-B19C3B4D8A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604837</xdr:colOff>
      <xdr:row>17</xdr:row>
      <xdr:rowOff>0</xdr:rowOff>
    </xdr:from>
    <xdr:to>
      <xdr:col>17</xdr:col>
      <xdr:colOff>214312</xdr:colOff>
      <xdr:row>31</xdr:row>
      <xdr:rowOff>76200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D06B283-B4C0-4F99-B8A4-211972CE8E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3"/>
  <sheetViews>
    <sheetView tabSelected="1" workbookViewId="0">
      <selection activeCell="M12" sqref="M12"/>
    </sheetView>
  </sheetViews>
  <sheetFormatPr defaultRowHeight="15" x14ac:dyDescent="0.25"/>
  <cols>
    <col min="11" max="11" width="10.42578125" bestFit="1" customWidth="1"/>
  </cols>
  <sheetData>
    <row r="2" spans="2:15" x14ac:dyDescent="0.25">
      <c r="K2" t="s">
        <v>14</v>
      </c>
    </row>
    <row r="3" spans="2:15" x14ac:dyDescent="0.25">
      <c r="C3" s="1" t="s">
        <v>0</v>
      </c>
      <c r="D3">
        <v>2</v>
      </c>
      <c r="E3">
        <v>3</v>
      </c>
      <c r="F3">
        <v>4</v>
      </c>
      <c r="G3">
        <v>5</v>
      </c>
      <c r="H3">
        <v>6</v>
      </c>
      <c r="K3" t="s">
        <v>5</v>
      </c>
      <c r="L3" t="s">
        <v>6</v>
      </c>
      <c r="M3">
        <f>SLOPE(D4:H4,D5:H5)</f>
        <v>3.1175548589341706</v>
      </c>
    </row>
    <row r="4" spans="2:15" x14ac:dyDescent="0.25">
      <c r="C4" s="1" t="s">
        <v>1</v>
      </c>
      <c r="D4">
        <v>4.2</v>
      </c>
      <c r="E4">
        <v>3.6</v>
      </c>
      <c r="F4">
        <v>3.4</v>
      </c>
      <c r="G4">
        <v>3.25</v>
      </c>
      <c r="H4">
        <v>3.15</v>
      </c>
      <c r="L4" t="s">
        <v>7</v>
      </c>
      <c r="M4">
        <f>INTERCEPT(D4:H4,D5:H5)</f>
        <v>2.6159090909090912</v>
      </c>
    </row>
    <row r="5" spans="2:15" x14ac:dyDescent="0.25">
      <c r="B5" t="s">
        <v>12</v>
      </c>
      <c r="C5" s="1" t="s">
        <v>4</v>
      </c>
      <c r="D5">
        <f>1/D3</f>
        <v>0.5</v>
      </c>
      <c r="E5">
        <f t="shared" ref="E5:H5" si="0">1/E3</f>
        <v>0.33333333333333331</v>
      </c>
      <c r="F5">
        <f t="shared" si="0"/>
        <v>0.25</v>
      </c>
      <c r="G5">
        <f t="shared" si="0"/>
        <v>0.2</v>
      </c>
      <c r="H5">
        <f t="shared" si="0"/>
        <v>0.16666666666666666</v>
      </c>
      <c r="L5" t="s">
        <v>11</v>
      </c>
      <c r="M5">
        <f>SQRT(SUMXMY2(D4:H4,D7:H7)/5)</f>
        <v>2.8356220395351042E-2</v>
      </c>
    </row>
    <row r="6" spans="2:15" x14ac:dyDescent="0.25">
      <c r="B6" t="s">
        <v>13</v>
      </c>
      <c r="C6" s="1" t="s">
        <v>4</v>
      </c>
      <c r="D6">
        <f>LN(D3)</f>
        <v>0.69314718055994529</v>
      </c>
      <c r="E6">
        <f t="shared" ref="E6:H6" si="1">LN(E3)</f>
        <v>1.0986122886681098</v>
      </c>
      <c r="F6">
        <f t="shared" si="1"/>
        <v>1.3862943611198906</v>
      </c>
      <c r="G6">
        <f t="shared" si="1"/>
        <v>1.6094379124341003</v>
      </c>
      <c r="H6">
        <f t="shared" si="1"/>
        <v>1.791759469228055</v>
      </c>
      <c r="K6" t="s">
        <v>8</v>
      </c>
      <c r="L6">
        <f>M3</f>
        <v>3.1175548589341706</v>
      </c>
      <c r="M6" t="s">
        <v>9</v>
      </c>
      <c r="N6" t="s">
        <v>10</v>
      </c>
      <c r="O6">
        <f>M4</f>
        <v>2.6159090909090912</v>
      </c>
    </row>
    <row r="7" spans="2:15" x14ac:dyDescent="0.25">
      <c r="C7" s="1" t="s">
        <v>2</v>
      </c>
      <c r="D7">
        <f>$M$3/D3+$M$4</f>
        <v>4.1746865203761763</v>
      </c>
      <c r="E7">
        <f>$M$3/E3+$M$4</f>
        <v>3.6550940438871482</v>
      </c>
      <c r="F7">
        <f>$M$3/F3+$M$4</f>
        <v>3.3952978056426337</v>
      </c>
      <c r="G7">
        <f>$M$3/G3+$M$4</f>
        <v>3.2394200626959253</v>
      </c>
      <c r="H7">
        <f>$M$3/H3+$M$4</f>
        <v>3.1355015673981197</v>
      </c>
    </row>
    <row r="8" spans="2:15" x14ac:dyDescent="0.25">
      <c r="C8" s="1" t="s">
        <v>3</v>
      </c>
      <c r="D8">
        <f>$M$10*LN(D3) + $M$11</f>
        <v>4.1030110750124758</v>
      </c>
      <c r="E8">
        <f t="shared" ref="E8:H8" si="2">$M$10*LN(E3) + $M$11</f>
        <v>3.7233908947954371</v>
      </c>
      <c r="F8">
        <f t="shared" si="2"/>
        <v>3.4540460905065737</v>
      </c>
      <c r="G8">
        <f t="shared" si="2"/>
        <v>3.2451260293959816</v>
      </c>
      <c r="H8">
        <f t="shared" si="2"/>
        <v>3.0744259102895342</v>
      </c>
    </row>
    <row r="9" spans="2:15" x14ac:dyDescent="0.25">
      <c r="K9" t="s">
        <v>15</v>
      </c>
    </row>
    <row r="10" spans="2:15" x14ac:dyDescent="0.25">
      <c r="K10" t="s">
        <v>5</v>
      </c>
      <c r="L10" t="s">
        <v>6</v>
      </c>
      <c r="M10">
        <f>SLOPE(D4:H4,D6:H6)</f>
        <v>-0.93625856485724857</v>
      </c>
    </row>
    <row r="11" spans="2:15" x14ac:dyDescent="0.25">
      <c r="L11" t="s">
        <v>7</v>
      </c>
      <c r="M11">
        <f>INTERCEPT(D4:H4,D6:H6)</f>
        <v>4.7519760595183786</v>
      </c>
    </row>
    <row r="12" spans="2:15" x14ac:dyDescent="0.25">
      <c r="L12" t="s">
        <v>11</v>
      </c>
      <c r="M12">
        <f>SQRT(SUMXMY2(D4:H4,D8:H8)/5)</f>
        <v>8.159453782296136E-2</v>
      </c>
    </row>
    <row r="13" spans="2:15" x14ac:dyDescent="0.25">
      <c r="K13" t="s">
        <v>8</v>
      </c>
      <c r="L13">
        <f>M10</f>
        <v>-0.93625856485724857</v>
      </c>
      <c r="M13" t="s">
        <v>9</v>
      </c>
      <c r="N13" t="s">
        <v>10</v>
      </c>
      <c r="O13">
        <f>M11</f>
        <v>4.7519760595183786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Keltor</dc:creator>
  <cp:lastModifiedBy>Keltor</cp:lastModifiedBy>
  <dcterms:created xsi:type="dcterms:W3CDTF">2015-06-05T18:19:34Z</dcterms:created>
  <dcterms:modified xsi:type="dcterms:W3CDTF">2021-09-20T18:32:40Z</dcterms:modified>
</cp:coreProperties>
</file>