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ursos UTN\2023 - 1\ITI-613\Asignaciones\Examen_01\"/>
    </mc:Choice>
  </mc:AlternateContent>
  <xr:revisionPtr revIDLastSave="0" documentId="13_ncr:1_{FF887D48-1442-4524-8896-458B2C81C837}" xr6:coauthVersionLast="47" xr6:coauthVersionMax="47" xr10:uidLastSave="{00000000-0000-0000-0000-000000000000}"/>
  <bookViews>
    <workbookView xWindow="2070" yWindow="135" windowWidth="19710" windowHeight="15390" xr2:uid="{00000000-000D-0000-FFFF-FFFF00000000}"/>
  </bookViews>
  <sheets>
    <sheet name="Hoja1" sheetId="1" r:id="rId1"/>
    <sheet name="Hoja2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2" l="1"/>
  <c r="D27" i="2"/>
  <c r="D28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  <c r="G3" i="2" l="1"/>
  <c r="G4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4" i="1"/>
  <c r="S20" i="1"/>
  <c r="S17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4" i="1"/>
  <c r="O6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5" i="1"/>
  <c r="E6" i="1"/>
  <c r="E7" i="1"/>
  <c r="E8" i="1"/>
  <c r="E4" i="1"/>
  <c r="Y28" i="1" l="1"/>
  <c r="X28" i="1"/>
  <c r="W28" i="1"/>
  <c r="V28" i="1"/>
  <c r="X27" i="1"/>
  <c r="Y27" i="1"/>
  <c r="W27" i="1"/>
  <c r="V27" i="1"/>
  <c r="P27" i="1"/>
  <c r="O27" i="1"/>
  <c r="P4" i="1"/>
  <c r="O28" i="1"/>
  <c r="G5" i="2"/>
  <c r="Z6" i="1"/>
  <c r="Y6" i="1"/>
  <c r="W6" i="1"/>
  <c r="X6" i="1"/>
  <c r="Z5" i="1"/>
  <c r="Y5" i="1"/>
  <c r="X5" i="1"/>
  <c r="W5" i="1"/>
  <c r="V5" i="1"/>
  <c r="V6" i="1"/>
  <c r="O4" i="1"/>
  <c r="O11" i="1" s="1"/>
  <c r="P28" i="1"/>
  <c r="P5" i="1"/>
  <c r="Q4" i="1"/>
  <c r="Q5" i="1"/>
  <c r="O5" i="1"/>
  <c r="O12" i="1" s="1"/>
  <c r="G7" i="2" l="1"/>
  <c r="F14" i="2" s="1"/>
  <c r="V7" i="1"/>
  <c r="V13" i="1" s="1"/>
  <c r="P11" i="1"/>
  <c r="Q12" i="1"/>
  <c r="P12" i="1"/>
  <c r="Q11" i="1"/>
  <c r="V12" i="1" l="1"/>
  <c r="G16" i="2"/>
  <c r="G12" i="2"/>
  <c r="G13" i="2"/>
  <c r="F13" i="2"/>
  <c r="G15" i="2"/>
  <c r="F12" i="2"/>
  <c r="G14" i="2"/>
  <c r="H14" i="2" s="1"/>
  <c r="F15" i="2"/>
  <c r="F16" i="2"/>
  <c r="Z13" i="1"/>
  <c r="W13" i="1"/>
  <c r="X13" i="1"/>
  <c r="Y13" i="1"/>
  <c r="Z12" i="1"/>
  <c r="Y12" i="1"/>
  <c r="X12" i="1"/>
  <c r="W12" i="1"/>
  <c r="H16" i="2" l="1"/>
  <c r="H15" i="2"/>
  <c r="H13" i="2"/>
  <c r="H12" i="2"/>
</calcChain>
</file>

<file path=xl/sharedStrings.xml><?xml version="1.0" encoding="utf-8"?>
<sst xmlns="http://schemas.openxmlformats.org/spreadsheetml/2006/main" count="97" uniqueCount="54">
  <si>
    <t>Sexo</t>
  </si>
  <si>
    <t>F</t>
  </si>
  <si>
    <t>M</t>
  </si>
  <si>
    <t>Femenino</t>
  </si>
  <si>
    <t>Masculino</t>
  </si>
  <si>
    <t>Datos para los aleatorios</t>
  </si>
  <si>
    <t>Observaciones</t>
  </si>
  <si>
    <t>Grupo</t>
  </si>
  <si>
    <t>A</t>
  </si>
  <si>
    <t>B</t>
  </si>
  <si>
    <t>Distribución Sexo Datos Entrenamiento</t>
  </si>
  <si>
    <t>Datos Entrenamiento</t>
  </si>
  <si>
    <t>Datos Prueba</t>
  </si>
  <si>
    <t>Valores Porcentuales</t>
  </si>
  <si>
    <t>Absoluto</t>
  </si>
  <si>
    <t>Probabilidad</t>
  </si>
  <si>
    <t>2 posibilidades</t>
  </si>
  <si>
    <t>Sexo + grupo</t>
  </si>
  <si>
    <t>FA    FB</t>
  </si>
  <si>
    <t>MA   MB</t>
  </si>
  <si>
    <t>4 posibilidades</t>
  </si>
  <si>
    <t>Real</t>
  </si>
  <si>
    <t>Probabilidades</t>
  </si>
  <si>
    <t>Grupo Real</t>
  </si>
  <si>
    <t>SEXO</t>
  </si>
  <si>
    <t>GRUPO</t>
  </si>
  <si>
    <t>Observación</t>
  </si>
  <si>
    <t>TIPO TRABAJO</t>
  </si>
  <si>
    <t>Sec. Público</t>
  </si>
  <si>
    <t>Sec. Privado</t>
  </si>
  <si>
    <t>Distribución Sexo, Grupo + TrabajaEn</t>
  </si>
  <si>
    <t>Trabaja</t>
  </si>
  <si>
    <t>Abosoluto</t>
  </si>
  <si>
    <t>Sector Publico</t>
  </si>
  <si>
    <t>Sector Privado</t>
  </si>
  <si>
    <t>Spu + A</t>
  </si>
  <si>
    <t>Spu + B</t>
  </si>
  <si>
    <t>Spr + A</t>
  </si>
  <si>
    <t>Spr + B</t>
  </si>
  <si>
    <t>Datos de Entrenamiento</t>
  </si>
  <si>
    <t>Item</t>
  </si>
  <si>
    <t>Edad</t>
  </si>
  <si>
    <t>Valor Menor</t>
  </si>
  <si>
    <t>Valor Mayor</t>
  </si>
  <si>
    <t>Diferencia</t>
  </si>
  <si>
    <t># de grupos</t>
  </si>
  <si>
    <t>Factor</t>
  </si>
  <si>
    <t>Tabla de Resultados</t>
  </si>
  <si>
    <t>Menor</t>
  </si>
  <si>
    <t>Mayor</t>
  </si>
  <si>
    <t>Nombre</t>
  </si>
  <si>
    <t>Relativo</t>
  </si>
  <si>
    <t>Distribucion Sexo Datos Prueba</t>
  </si>
  <si>
    <t>Distribución por Sexo, Grupo + TrabajaEn (Datos de Prueba)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</si>
</sst>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3" fillId="11" borderId="0" applyNumberFormat="0" applyBorder="0" applyAlignment="0" applyProtection="0"/>
  </cellStyleXfs>
  <cellXfs count="61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1" fillId="11" borderId="1" xfId="1" applyFont="1" applyBorder="1"/>
    <xf numFmtId="0" fontId="0" fillId="0" borderId="1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5" fillId="0" borderId="0" xfId="0" applyFont="1"/>
    <xf numFmtId="0" fontId="6" fillId="8" borderId="1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" xfId="0" applyFont="1" applyFill="1" applyBorder="1"/>
    <xf numFmtId="0" fontId="6" fillId="4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3" borderId="1" xfId="0" applyFont="1" applyFill="1" applyBorder="1"/>
    <xf numFmtId="0" fontId="5" fillId="3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2" fontId="6" fillId="4" borderId="1" xfId="0" applyNumberFormat="1" applyFont="1" applyFill="1" applyBorder="1" applyAlignment="1">
      <alignment horizontal="center"/>
    </xf>
    <xf numFmtId="2" fontId="5" fillId="0" borderId="1" xfId="0" applyNumberFormat="1" applyFont="1" applyBorder="1"/>
    <xf numFmtId="2" fontId="5" fillId="6" borderId="1" xfId="0" applyNumberFormat="1" applyFont="1" applyFill="1" applyBorder="1"/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2" fontId="5" fillId="4" borderId="1" xfId="0" applyNumberFormat="1" applyFont="1" applyFill="1" applyBorder="1"/>
    <xf numFmtId="0" fontId="5" fillId="0" borderId="3" xfId="0" applyFont="1" applyBorder="1"/>
    <xf numFmtId="2" fontId="5" fillId="0" borderId="0" xfId="0" applyNumberFormat="1" applyFont="1"/>
    <xf numFmtId="0" fontId="5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6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0" fontId="2" fillId="6" borderId="1" xfId="0" applyFont="1" applyFill="1" applyBorder="1"/>
    <xf numFmtId="0" fontId="2" fillId="2" borderId="1" xfId="0" applyFont="1" applyFill="1" applyBorder="1"/>
    <xf numFmtId="0" fontId="2" fillId="5" borderId="1" xfId="0" applyFont="1" applyFill="1" applyBorder="1"/>
    <xf numFmtId="0" fontId="4" fillId="9" borderId="0" xfId="0" applyFont="1" applyFill="1" applyAlignment="1">
      <alignment horizontal="left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6" fillId="10" borderId="4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1" fillId="12" borderId="0" xfId="0" applyFont="1" applyFill="1" applyAlignment="1">
      <alignment horizontal="left"/>
    </xf>
    <xf numFmtId="0" fontId="6" fillId="5" borderId="8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11" borderId="1" xfId="1" applyFont="1" applyBorder="1" applyAlignment="1">
      <alignment horizontal="center"/>
    </xf>
    <xf numFmtId="0" fontId="0" fillId="0" borderId="0" xfId="0" applyFill="1" applyBorder="1" applyAlignment="1">
      <alignment vertical="top" wrapText="1"/>
    </xf>
  </cellXfs>
  <cellStyles count="2">
    <cellStyle name="Accent5" xfId="1" builtinId="45"/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517D0A-D68C-48DF-964F-65E39FFE307C}" name="Tabla1" displayName="Tabla1" ref="C3:D28" totalsRowShown="0" headerRowDxfId="5" headerRowBorderDxfId="4" tableBorderDxfId="3" totalsRowBorderDxfId="2">
  <autoFilter ref="C3:D28" xr:uid="{AF1B5DA6-86C2-4EF2-95F8-616363486F57}"/>
  <tableColumns count="2">
    <tableColumn id="1" xr3:uid="{FB626605-D384-43E0-B19C-0D0590231CDF}" name="Item" dataDxfId="1"/>
    <tableColumn id="2" xr3:uid="{17DC411B-FB03-4AAC-B157-A28A06445748}" name="Edad" dataDxfId="0">
      <calculatedColumnFormula>RANDBETWEEN(18,87)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52"/>
  <sheetViews>
    <sheetView showGridLines="0" tabSelected="1" topLeftCell="G1" zoomScale="95" zoomScaleNormal="95" workbookViewId="0">
      <selection activeCell="U35" sqref="U35"/>
    </sheetView>
  </sheetViews>
  <sheetFormatPr defaultColWidth="11.42578125" defaultRowHeight="15" x14ac:dyDescent="0.25"/>
  <cols>
    <col min="1" max="2" width="11.42578125" style="12"/>
    <col min="3" max="3" width="5.7109375" style="12" customWidth="1"/>
    <col min="4" max="7" width="11.42578125" style="12"/>
    <col min="8" max="8" width="5.7109375" style="12" customWidth="1"/>
    <col min="9" max="10" width="11.42578125" style="12"/>
    <col min="11" max="11" width="11.85546875" style="12" bestFit="1" customWidth="1"/>
    <col min="12" max="12" width="11.42578125" style="12"/>
    <col min="13" max="13" width="5.7109375" style="12" customWidth="1"/>
    <col min="14" max="14" width="16.7109375" style="12" customWidth="1"/>
    <col min="15" max="15" width="11.85546875" style="12" bestFit="1" customWidth="1"/>
    <col min="16" max="19" width="11.42578125" style="12"/>
    <col min="20" max="20" width="5.7109375" style="12" customWidth="1"/>
    <col min="21" max="21" width="15.5703125" style="12" customWidth="1"/>
    <col min="22" max="16384" width="11.42578125" style="12"/>
  </cols>
  <sheetData>
    <row r="2" spans="1:26" x14ac:dyDescent="0.25">
      <c r="A2" s="40" t="s">
        <v>5</v>
      </c>
      <c r="B2" s="40"/>
      <c r="D2" s="43" t="s">
        <v>11</v>
      </c>
      <c r="E2" s="44"/>
      <c r="F2" s="44"/>
      <c r="G2" s="45"/>
      <c r="I2" s="46" t="s">
        <v>12</v>
      </c>
      <c r="J2" s="47"/>
      <c r="K2" s="47"/>
      <c r="L2" s="48"/>
      <c r="N2" s="41" t="s">
        <v>10</v>
      </c>
      <c r="O2" s="41"/>
      <c r="P2" s="41"/>
      <c r="Q2" s="41"/>
      <c r="U2" s="41" t="s">
        <v>30</v>
      </c>
      <c r="V2" s="41"/>
      <c r="W2" s="41"/>
      <c r="X2" s="41"/>
      <c r="Y2" s="41"/>
      <c r="Z2" s="41"/>
    </row>
    <row r="3" spans="1:26" x14ac:dyDescent="0.25">
      <c r="A3" s="50" t="s">
        <v>24</v>
      </c>
      <c r="B3" s="50"/>
      <c r="D3" s="13" t="s">
        <v>26</v>
      </c>
      <c r="E3" s="13" t="s">
        <v>0</v>
      </c>
      <c r="F3" s="13" t="s">
        <v>7</v>
      </c>
      <c r="G3" s="13" t="s">
        <v>31</v>
      </c>
      <c r="I3" s="14" t="s">
        <v>26</v>
      </c>
      <c r="J3" s="14" t="s">
        <v>0</v>
      </c>
      <c r="K3" s="14" t="s">
        <v>7</v>
      </c>
      <c r="L3" s="15" t="s">
        <v>31</v>
      </c>
      <c r="N3" s="16" t="s">
        <v>0</v>
      </c>
      <c r="O3" s="16" t="s">
        <v>14</v>
      </c>
      <c r="P3" s="16" t="s">
        <v>8</v>
      </c>
      <c r="Q3" s="16" t="s">
        <v>9</v>
      </c>
      <c r="U3" s="41" t="s">
        <v>0</v>
      </c>
      <c r="V3" s="41" t="s">
        <v>32</v>
      </c>
      <c r="W3" s="41" t="s">
        <v>33</v>
      </c>
      <c r="X3" s="41"/>
      <c r="Y3" s="41" t="s">
        <v>34</v>
      </c>
      <c r="Z3" s="41"/>
    </row>
    <row r="4" spans="1:26" x14ac:dyDescent="0.25">
      <c r="A4" s="17">
        <v>1</v>
      </c>
      <c r="B4" s="17" t="s">
        <v>1</v>
      </c>
      <c r="D4" s="18">
        <v>1</v>
      </c>
      <c r="E4" s="19" t="str">
        <f ca="1">LOOKUP(RANDBETWEEN(1,2),$A$4:$A$5,$B$4:$B$5)</f>
        <v>F</v>
      </c>
      <c r="F4" s="19" t="str">
        <f ca="1">LOOKUP(RANDBETWEEN(1,2),$A$7:$A$8,$B$7:$B$8)</f>
        <v>A</v>
      </c>
      <c r="G4" s="19" t="str">
        <f ca="1">LOOKUP(RANDBETWEEN(1,2),$A$10:$A$16,$B$10:$B$16)</f>
        <v>Sec. Privado</v>
      </c>
      <c r="I4" s="20">
        <v>1</v>
      </c>
      <c r="J4" s="21" t="str">
        <f ca="1">LOOKUP(RANDBETWEEN(1,2),$A$4:$A$5,$B$4:$B$5)</f>
        <v>M</v>
      </c>
      <c r="K4" s="21" t="str">
        <f ca="1">LOOKUP(RANDBETWEEN(1,5),$A$7:$A$8,$B$7:$B$8)</f>
        <v>B</v>
      </c>
      <c r="L4" s="21" t="str">
        <f ca="1">LOOKUP(RANDBETWEEN(1,2),$A$10:$A$16,$B$10:$B$16)</f>
        <v>Sec. Público</v>
      </c>
      <c r="N4" s="22" t="s">
        <v>3</v>
      </c>
      <c r="O4" s="22">
        <f ca="1">COUNTIF($E$4:$E$36,$B$4)</f>
        <v>18</v>
      </c>
      <c r="P4" s="22">
        <f ca="1">COUNTIFS($E$4:$E$36,$B$4,$F$4:$F$36,$B$7)</f>
        <v>10</v>
      </c>
      <c r="Q4" s="22">
        <f ca="1">COUNTIFS($E$4:$E$36,$B4,$F$4:$F$36,$B$8)</f>
        <v>8</v>
      </c>
      <c r="U4" s="41"/>
      <c r="V4" s="41"/>
      <c r="W4" s="16" t="s">
        <v>8</v>
      </c>
      <c r="X4" s="16" t="s">
        <v>9</v>
      </c>
      <c r="Y4" s="16" t="s">
        <v>8</v>
      </c>
      <c r="Z4" s="16" t="s">
        <v>9</v>
      </c>
    </row>
    <row r="5" spans="1:26" x14ac:dyDescent="0.25">
      <c r="A5" s="17">
        <v>2</v>
      </c>
      <c r="B5" s="17" t="s">
        <v>2</v>
      </c>
      <c r="D5" s="18">
        <v>2</v>
      </c>
      <c r="E5" s="19" t="str">
        <f t="shared" ref="E5:E36" ca="1" si="0">LOOKUP(RANDBETWEEN(1,2),$A$4:$A$5,$B$4:$B$5)</f>
        <v>F</v>
      </c>
      <c r="F5" s="19" t="str">
        <f t="shared" ref="F5:F36" ca="1" si="1">LOOKUP(RANDBETWEEN(1,2),$A$7:$A$8,$B$7:$B$8)</f>
        <v>A</v>
      </c>
      <c r="G5" s="19" t="str">
        <f t="shared" ref="G5:G36" ca="1" si="2">LOOKUP(RANDBETWEEN(1,2),$A$10:$A$16,$B$10:$B$16)</f>
        <v>Sec. Privado</v>
      </c>
      <c r="I5" s="20">
        <v>2</v>
      </c>
      <c r="J5" s="21" t="str">
        <f t="shared" ref="J5:J28" ca="1" si="3">LOOKUP(RANDBETWEEN(1,2),$A$4:$A$5,$B$4:$B$5)</f>
        <v>M</v>
      </c>
      <c r="K5" s="21" t="str">
        <f t="shared" ref="K5:K28" ca="1" si="4">LOOKUP(RANDBETWEEN(1,5),$A$7:$A$8,$B$7:$B$8)</f>
        <v>B</v>
      </c>
      <c r="L5" s="21" t="str">
        <f t="shared" ref="L5:L28" ca="1" si="5">LOOKUP(RANDBETWEEN(1,2),$A$10:$A$16,$B$10:$B$16)</f>
        <v>Sec. Privado</v>
      </c>
      <c r="N5" s="22" t="s">
        <v>4</v>
      </c>
      <c r="O5" s="22">
        <f ca="1">COUNTIF($E$4:$E$36,$B$5)</f>
        <v>15</v>
      </c>
      <c r="P5" s="22">
        <f ca="1">COUNTIFS($E$4:$E$36,$B5,$F$4:$F$36,$B$7)</f>
        <v>10</v>
      </c>
      <c r="Q5" s="22">
        <f ca="1">COUNTIFS($E$4:$E$36,$B5,$F$4:$F$36,$B$8)</f>
        <v>5</v>
      </c>
      <c r="U5" s="23" t="s">
        <v>3</v>
      </c>
      <c r="V5" s="22">
        <f ca="1">COUNTIF($E$4:$E$36,$B$4)</f>
        <v>18</v>
      </c>
      <c r="W5" s="22">
        <f ca="1">COUNTIFS($E$4:$E$36,$B$4,$F$4:$F$36,$B$7,$G$4:$G$36,$B$10)</f>
        <v>1</v>
      </c>
      <c r="X5" s="22">
        <f ca="1">COUNTIFS($E$4:$E$36,$B$4,$F$4:$F$36,$B$8,$G$4:$G$36,$B$10)</f>
        <v>4</v>
      </c>
      <c r="Y5" s="22">
        <f ca="1">COUNTIFS($E$4:$E$36,$B$4,$F$4:$F$36,$B$7,$G$4:$G$36,$B$11)</f>
        <v>9</v>
      </c>
      <c r="Z5" s="22">
        <f ca="1">COUNTIFS($E$4:$E$36,$B$4,$F$4:$F$36,$B$8,$G$4:$G$36,$B$11)</f>
        <v>4</v>
      </c>
    </row>
    <row r="6" spans="1:26" x14ac:dyDescent="0.25">
      <c r="A6" s="51" t="s">
        <v>25</v>
      </c>
      <c r="B6" s="51"/>
      <c r="D6" s="18">
        <v>3</v>
      </c>
      <c r="E6" s="19" t="str">
        <f t="shared" ca="1" si="0"/>
        <v>F</v>
      </c>
      <c r="F6" s="19" t="str">
        <f t="shared" ca="1" si="1"/>
        <v>B</v>
      </c>
      <c r="G6" s="19" t="str">
        <f t="shared" ca="1" si="2"/>
        <v>Sec. Público</v>
      </c>
      <c r="I6" s="20">
        <v>3</v>
      </c>
      <c r="J6" s="21" t="str">
        <f t="shared" ca="1" si="3"/>
        <v>F</v>
      </c>
      <c r="K6" s="21" t="str">
        <f t="shared" ca="1" si="4"/>
        <v>B</v>
      </c>
      <c r="L6" s="21" t="str">
        <f t="shared" ca="1" si="5"/>
        <v>Sec. Público</v>
      </c>
      <c r="N6" s="22" t="s">
        <v>6</v>
      </c>
      <c r="O6" s="22">
        <f>COUNT(D4:D36)</f>
        <v>33</v>
      </c>
      <c r="U6" s="23" t="s">
        <v>4</v>
      </c>
      <c r="V6" s="22">
        <f ca="1">COUNTIF($E$4:$E$36,$B$5)</f>
        <v>15</v>
      </c>
      <c r="W6" s="22">
        <f ca="1">COUNTIFS($E$4:$E$36,$B$5,$F$4:$F$36,$B$7,$G$4:$G$36,$B$10)</f>
        <v>8</v>
      </c>
      <c r="X6" s="22">
        <f ca="1">COUNTIFS($E$4:$E$36,$B$5,$F$4:$F$36,$B$8,$G$4:$G$36,$B$10)</f>
        <v>4</v>
      </c>
      <c r="Y6" s="22">
        <f ca="1">COUNTIFS($E$4:$E$36,$B$5,$F$4:$F$36,$B$7,$G$4:$G$36,$B$11)</f>
        <v>2</v>
      </c>
      <c r="Z6" s="22">
        <f ca="1">COUNTIFS($E$4:$E$36,$B$5,$F$4:$F$36,$B$8,$G$4:$G$36,$B$11)</f>
        <v>1</v>
      </c>
    </row>
    <row r="7" spans="1:26" x14ac:dyDescent="0.25">
      <c r="A7" s="17">
        <v>1</v>
      </c>
      <c r="B7" s="17" t="s">
        <v>8</v>
      </c>
      <c r="D7" s="18">
        <v>4</v>
      </c>
      <c r="E7" s="19" t="str">
        <f t="shared" ca="1" si="0"/>
        <v>M</v>
      </c>
      <c r="F7" s="19" t="str">
        <f t="shared" ca="1" si="1"/>
        <v>A</v>
      </c>
      <c r="G7" s="19" t="str">
        <f t="shared" ca="1" si="2"/>
        <v>Sec. Público</v>
      </c>
      <c r="I7" s="20">
        <v>4</v>
      </c>
      <c r="J7" s="21" t="str">
        <f t="shared" ca="1" si="3"/>
        <v>F</v>
      </c>
      <c r="K7" s="21" t="str">
        <f t="shared" ca="1" si="4"/>
        <v>B</v>
      </c>
      <c r="L7" s="21" t="str">
        <f t="shared" ca="1" si="5"/>
        <v>Sec. Público</v>
      </c>
      <c r="U7" s="23" t="s">
        <v>6</v>
      </c>
      <c r="V7" s="22">
        <f ca="1">SUM(V5:V6)</f>
        <v>33</v>
      </c>
    </row>
    <row r="8" spans="1:26" x14ac:dyDescent="0.25">
      <c r="A8" s="17">
        <v>2</v>
      </c>
      <c r="B8" s="17" t="s">
        <v>9</v>
      </c>
      <c r="D8" s="18">
        <v>5</v>
      </c>
      <c r="E8" s="19" t="str">
        <f t="shared" ca="1" si="0"/>
        <v>M</v>
      </c>
      <c r="F8" s="19" t="str">
        <f t="shared" ca="1" si="1"/>
        <v>A</v>
      </c>
      <c r="G8" s="19" t="str">
        <f t="shared" ca="1" si="2"/>
        <v>Sec. Público</v>
      </c>
      <c r="I8" s="20">
        <v>5</v>
      </c>
      <c r="J8" s="21" t="str">
        <f t="shared" ca="1" si="3"/>
        <v>M</v>
      </c>
      <c r="K8" s="21" t="str">
        <f t="shared" ca="1" si="4"/>
        <v>B</v>
      </c>
      <c r="L8" s="21" t="str">
        <f t="shared" ca="1" si="5"/>
        <v>Sec. Público</v>
      </c>
    </row>
    <row r="9" spans="1:26" x14ac:dyDescent="0.25">
      <c r="A9" s="52" t="s">
        <v>27</v>
      </c>
      <c r="B9" s="52"/>
      <c r="D9" s="18">
        <v>6</v>
      </c>
      <c r="E9" s="19" t="str">
        <f t="shared" ca="1" si="0"/>
        <v>F</v>
      </c>
      <c r="F9" s="19" t="str">
        <f t="shared" ca="1" si="1"/>
        <v>A</v>
      </c>
      <c r="G9" s="19" t="str">
        <f t="shared" ca="1" si="2"/>
        <v>Sec. Privado</v>
      </c>
      <c r="I9" s="20">
        <v>6</v>
      </c>
      <c r="J9" s="21" t="str">
        <f t="shared" ca="1" si="3"/>
        <v>M</v>
      </c>
      <c r="K9" s="21" t="str">
        <f t="shared" ca="1" si="4"/>
        <v>B</v>
      </c>
      <c r="L9" s="21" t="str">
        <f t="shared" ca="1" si="5"/>
        <v>Sec. Privado</v>
      </c>
      <c r="N9" s="41" t="s">
        <v>13</v>
      </c>
      <c r="O9" s="41"/>
      <c r="P9" s="41"/>
      <c r="Q9" s="41"/>
      <c r="U9" s="41" t="s">
        <v>30</v>
      </c>
      <c r="V9" s="41"/>
      <c r="W9" s="41"/>
      <c r="X9" s="41"/>
      <c r="Y9" s="41"/>
      <c r="Z9" s="41"/>
    </row>
    <row r="10" spans="1:26" x14ac:dyDescent="0.25">
      <c r="A10" s="17">
        <v>1</v>
      </c>
      <c r="B10" s="17" t="s">
        <v>28</v>
      </c>
      <c r="D10" s="18">
        <v>7</v>
      </c>
      <c r="E10" s="19" t="str">
        <f t="shared" ca="1" si="0"/>
        <v>F</v>
      </c>
      <c r="F10" s="19" t="str">
        <f t="shared" ca="1" si="1"/>
        <v>B</v>
      </c>
      <c r="G10" s="19" t="str">
        <f t="shared" ca="1" si="2"/>
        <v>Sec. Público</v>
      </c>
      <c r="I10" s="20">
        <v>7</v>
      </c>
      <c r="J10" s="21" t="str">
        <f t="shared" ca="1" si="3"/>
        <v>M</v>
      </c>
      <c r="K10" s="21" t="str">
        <f t="shared" ca="1" si="4"/>
        <v>B</v>
      </c>
      <c r="L10" s="21" t="str">
        <f t="shared" ca="1" si="5"/>
        <v>Sec. Privado</v>
      </c>
      <c r="N10" s="16" t="s">
        <v>0</v>
      </c>
      <c r="O10" s="36" t="s">
        <v>51</v>
      </c>
      <c r="P10" s="24" t="s">
        <v>8</v>
      </c>
      <c r="Q10" s="16" t="s">
        <v>9</v>
      </c>
      <c r="U10" s="41" t="s">
        <v>0</v>
      </c>
      <c r="V10" s="57" t="s">
        <v>51</v>
      </c>
      <c r="W10" s="41" t="s">
        <v>33</v>
      </c>
      <c r="X10" s="41"/>
      <c r="Y10" s="41" t="s">
        <v>34</v>
      </c>
      <c r="Z10" s="41"/>
    </row>
    <row r="11" spans="1:26" x14ac:dyDescent="0.25">
      <c r="A11" s="17">
        <v>2</v>
      </c>
      <c r="B11" s="17" t="s">
        <v>29</v>
      </c>
      <c r="D11" s="18">
        <v>8</v>
      </c>
      <c r="E11" s="19" t="str">
        <f t="shared" ca="1" si="0"/>
        <v>M</v>
      </c>
      <c r="F11" s="19" t="str">
        <f t="shared" ca="1" si="1"/>
        <v>B</v>
      </c>
      <c r="G11" s="19" t="str">
        <f t="shared" ca="1" si="2"/>
        <v>Sec. Público</v>
      </c>
      <c r="I11" s="20">
        <v>8</v>
      </c>
      <c r="J11" s="21" t="str">
        <f t="shared" ca="1" si="3"/>
        <v>F</v>
      </c>
      <c r="K11" s="21" t="str">
        <f t="shared" ca="1" si="4"/>
        <v>B</v>
      </c>
      <c r="L11" s="21" t="str">
        <f t="shared" ca="1" si="5"/>
        <v>Sec. Privado</v>
      </c>
      <c r="N11" s="22" t="s">
        <v>3</v>
      </c>
      <c r="O11" s="25">
        <f ca="1">O4/O6</f>
        <v>0.54545454545454541</v>
      </c>
      <c r="P11" s="26">
        <f ca="1">($P$4/$O$6)/($O$4/$O$6)</f>
        <v>0.55555555555555558</v>
      </c>
      <c r="Q11" s="26">
        <f ca="1">($Q$4/$O$6)/($O$4/$O$6)</f>
        <v>0.44444444444444448</v>
      </c>
      <c r="U11" s="41"/>
      <c r="V11" s="41"/>
      <c r="W11" s="16" t="s">
        <v>8</v>
      </c>
      <c r="X11" s="16" t="s">
        <v>9</v>
      </c>
      <c r="Y11" s="16" t="s">
        <v>8</v>
      </c>
      <c r="Z11" s="16" t="s">
        <v>9</v>
      </c>
    </row>
    <row r="12" spans="1:26" x14ac:dyDescent="0.25">
      <c r="D12" s="18">
        <v>9</v>
      </c>
      <c r="E12" s="19" t="str">
        <f t="shared" ca="1" si="0"/>
        <v>F</v>
      </c>
      <c r="F12" s="19" t="str">
        <f t="shared" ca="1" si="1"/>
        <v>B</v>
      </c>
      <c r="G12" s="19" t="str">
        <f t="shared" ca="1" si="2"/>
        <v>Sec. Privado</v>
      </c>
      <c r="I12" s="20">
        <v>9</v>
      </c>
      <c r="J12" s="21" t="str">
        <f t="shared" ca="1" si="3"/>
        <v>F</v>
      </c>
      <c r="K12" s="21" t="str">
        <f t="shared" ca="1" si="4"/>
        <v>B</v>
      </c>
      <c r="L12" s="21" t="str">
        <f t="shared" ca="1" si="5"/>
        <v>Sec. Privado</v>
      </c>
      <c r="N12" s="22" t="s">
        <v>4</v>
      </c>
      <c r="O12" s="25">
        <f ca="1">O5/O6</f>
        <v>0.45454545454545453</v>
      </c>
      <c r="P12" s="26">
        <f ca="1">($P$5/$O$6)/($O$5/$O$6)</f>
        <v>0.66666666666666674</v>
      </c>
      <c r="Q12" s="26">
        <f ca="1">($Q$5/$O$6)/($O$5/$O$6)</f>
        <v>0.33333333333333337</v>
      </c>
      <c r="U12" s="23" t="s">
        <v>3</v>
      </c>
      <c r="V12" s="25">
        <f ca="1">V5/V7</f>
        <v>0.54545454545454541</v>
      </c>
      <c r="W12" s="26">
        <f ca="1">($W$5/$V$7)/($V$5/$V$7)</f>
        <v>5.5555555555555559E-2</v>
      </c>
      <c r="X12" s="26">
        <f ca="1">($X$5/$V$7)/($V$5/$V$7)</f>
        <v>0.22222222222222224</v>
      </c>
      <c r="Y12" s="26">
        <f ca="1">($Y$5/$V$7)/($V$5/$V$7)</f>
        <v>0.5</v>
      </c>
      <c r="Z12" s="26">
        <f ca="1">($Z$5/$V$7)/($V$5/$V$7)</f>
        <v>0.22222222222222224</v>
      </c>
    </row>
    <row r="13" spans="1:26" x14ac:dyDescent="0.25">
      <c r="D13" s="18">
        <v>10</v>
      </c>
      <c r="E13" s="19" t="str">
        <f t="shared" ca="1" si="0"/>
        <v>M</v>
      </c>
      <c r="F13" s="19" t="str">
        <f t="shared" ca="1" si="1"/>
        <v>A</v>
      </c>
      <c r="G13" s="19" t="str">
        <f t="shared" ca="1" si="2"/>
        <v>Sec. Privado</v>
      </c>
      <c r="I13" s="20">
        <v>10</v>
      </c>
      <c r="J13" s="21" t="str">
        <f t="shared" ca="1" si="3"/>
        <v>F</v>
      </c>
      <c r="K13" s="21" t="str">
        <f t="shared" ca="1" si="4"/>
        <v>B</v>
      </c>
      <c r="L13" s="21" t="str">
        <f t="shared" ca="1" si="5"/>
        <v>Sec. Público</v>
      </c>
      <c r="P13" s="49" t="s">
        <v>22</v>
      </c>
      <c r="Q13" s="49"/>
      <c r="U13" s="23" t="s">
        <v>4</v>
      </c>
      <c r="V13" s="25">
        <f ca="1">V6/V7</f>
        <v>0.45454545454545453</v>
      </c>
      <c r="W13" s="26">
        <f ca="1">($W$6/$V$7)/($V$6/$V$7)</f>
        <v>0.53333333333333333</v>
      </c>
      <c r="X13" s="26">
        <f ca="1">($X$6/$V$7)/($V$6/$V$7)</f>
        <v>0.26666666666666666</v>
      </c>
      <c r="Y13" s="26">
        <f ca="1">($Y$6/$V$7)/($V$6/$V$7)</f>
        <v>0.13333333333333333</v>
      </c>
      <c r="Z13" s="26">
        <f ca="1">($Z$6/$V$7)/($V$6/$V$7)</f>
        <v>6.6666666666666666E-2</v>
      </c>
    </row>
    <row r="14" spans="1:26" x14ac:dyDescent="0.25">
      <c r="D14" s="18">
        <v>11</v>
      </c>
      <c r="E14" s="19" t="str">
        <f t="shared" ca="1" si="0"/>
        <v>M</v>
      </c>
      <c r="F14" s="19" t="str">
        <f t="shared" ca="1" si="1"/>
        <v>B</v>
      </c>
      <c r="G14" s="19" t="str">
        <f t="shared" ca="1" si="2"/>
        <v>Sec. Público</v>
      </c>
      <c r="I14" s="20">
        <v>11</v>
      </c>
      <c r="J14" s="21" t="str">
        <f t="shared" ca="1" si="3"/>
        <v>F</v>
      </c>
      <c r="K14" s="21" t="str">
        <f t="shared" ca="1" si="4"/>
        <v>B</v>
      </c>
      <c r="L14" s="21" t="str">
        <f t="shared" ca="1" si="5"/>
        <v>Sec. Público</v>
      </c>
    </row>
    <row r="15" spans="1:26" x14ac:dyDescent="0.25">
      <c r="D15" s="18">
        <v>12</v>
      </c>
      <c r="E15" s="19" t="str">
        <f t="shared" ca="1" si="0"/>
        <v>F</v>
      </c>
      <c r="F15" s="19" t="str">
        <f t="shared" ca="1" si="1"/>
        <v>B</v>
      </c>
      <c r="G15" s="19" t="str">
        <f t="shared" ca="1" si="2"/>
        <v>Sec. Público</v>
      </c>
      <c r="I15" s="20">
        <v>12</v>
      </c>
      <c r="J15" s="21" t="str">
        <f t="shared" ca="1" si="3"/>
        <v>F</v>
      </c>
      <c r="K15" s="21" t="str">
        <f t="shared" ca="1" si="4"/>
        <v>B</v>
      </c>
      <c r="L15" s="21" t="str">
        <f t="shared" ca="1" si="5"/>
        <v>Sec. Público</v>
      </c>
      <c r="N15" s="41" t="s">
        <v>15</v>
      </c>
      <c r="O15" s="41"/>
      <c r="P15" s="41"/>
      <c r="Q15" s="41"/>
    </row>
    <row r="16" spans="1:26" x14ac:dyDescent="0.25">
      <c r="D16" s="18">
        <v>13</v>
      </c>
      <c r="E16" s="19" t="str">
        <f t="shared" ca="1" si="0"/>
        <v>F</v>
      </c>
      <c r="F16" s="19" t="str">
        <f t="shared" ca="1" si="1"/>
        <v>B</v>
      </c>
      <c r="G16" s="19" t="str">
        <f t="shared" ca="1" si="2"/>
        <v>Sec. Público</v>
      </c>
      <c r="I16" s="20">
        <v>13</v>
      </c>
      <c r="J16" s="21" t="str">
        <f t="shared" ca="1" si="3"/>
        <v>M</v>
      </c>
      <c r="K16" s="21" t="str">
        <f t="shared" ca="1" si="4"/>
        <v>B</v>
      </c>
      <c r="L16" s="21" t="str">
        <f t="shared" ca="1" si="5"/>
        <v>Sec. Privado</v>
      </c>
      <c r="S16" s="12" t="s">
        <v>21</v>
      </c>
    </row>
    <row r="17" spans="4:25" x14ac:dyDescent="0.25">
      <c r="D17" s="18">
        <v>14</v>
      </c>
      <c r="E17" s="19" t="str">
        <f t="shared" ca="1" si="0"/>
        <v>F</v>
      </c>
      <c r="F17" s="19" t="str">
        <f t="shared" ca="1" si="1"/>
        <v>B</v>
      </c>
      <c r="G17" s="19" t="str">
        <f t="shared" ca="1" si="2"/>
        <v>Sec. Privado</v>
      </c>
      <c r="I17" s="20">
        <v>14</v>
      </c>
      <c r="J17" s="21" t="str">
        <f t="shared" ca="1" si="3"/>
        <v>M</v>
      </c>
      <c r="K17" s="21" t="str">
        <f t="shared" ca="1" si="4"/>
        <v>B</v>
      </c>
      <c r="L17" s="21" t="str">
        <f t="shared" ca="1" si="5"/>
        <v>Sec. Público</v>
      </c>
      <c r="N17" s="27" t="s">
        <v>0</v>
      </c>
      <c r="O17" s="28" t="s">
        <v>1</v>
      </c>
      <c r="P17" s="28" t="s">
        <v>2</v>
      </c>
      <c r="R17" s="12">
        <v>1</v>
      </c>
      <c r="S17" s="29">
        <f>R17/R18</f>
        <v>0.5</v>
      </c>
      <c r="W17" s="12">
        <v>0</v>
      </c>
    </row>
    <row r="18" spans="4:25" x14ac:dyDescent="0.25">
      <c r="D18" s="18">
        <v>15</v>
      </c>
      <c r="E18" s="19" t="str">
        <f t="shared" ca="1" si="0"/>
        <v>F</v>
      </c>
      <c r="F18" s="19" t="str">
        <f t="shared" ca="1" si="1"/>
        <v>B</v>
      </c>
      <c r="G18" s="19" t="str">
        <f t="shared" ca="1" si="2"/>
        <v>Sec. Privado</v>
      </c>
      <c r="I18" s="20">
        <v>15</v>
      </c>
      <c r="J18" s="21" t="str">
        <f t="shared" ca="1" si="3"/>
        <v>M</v>
      </c>
      <c r="K18" s="21" t="str">
        <f t="shared" ca="1" si="4"/>
        <v>B</v>
      </c>
      <c r="L18" s="21" t="str">
        <f t="shared" ca="1" si="5"/>
        <v>Sec. Privado</v>
      </c>
      <c r="N18" s="27"/>
      <c r="O18" s="42" t="s">
        <v>16</v>
      </c>
      <c r="P18" s="42"/>
      <c r="R18" s="30">
        <v>2</v>
      </c>
      <c r="S18" s="31"/>
    </row>
    <row r="19" spans="4:25" x14ac:dyDescent="0.25">
      <c r="D19" s="18">
        <v>16</v>
      </c>
      <c r="E19" s="19" t="str">
        <f t="shared" ca="1" si="0"/>
        <v>M</v>
      </c>
      <c r="F19" s="19" t="str">
        <f t="shared" ca="1" si="1"/>
        <v>B</v>
      </c>
      <c r="G19" s="19" t="str">
        <f t="shared" ca="1" si="2"/>
        <v>Sec. Privado</v>
      </c>
      <c r="I19" s="20">
        <v>16</v>
      </c>
      <c r="J19" s="21" t="str">
        <f t="shared" ca="1" si="3"/>
        <v>M</v>
      </c>
      <c r="K19" s="21" t="str">
        <f t="shared" ca="1" si="4"/>
        <v>B</v>
      </c>
      <c r="L19" s="21" t="str">
        <f t="shared" ca="1" si="5"/>
        <v>Sec. Privado</v>
      </c>
      <c r="S19" s="31"/>
    </row>
    <row r="20" spans="4:25" x14ac:dyDescent="0.25">
      <c r="D20" s="18">
        <v>17</v>
      </c>
      <c r="E20" s="19" t="str">
        <f t="shared" ca="1" si="0"/>
        <v>F</v>
      </c>
      <c r="F20" s="19" t="str">
        <f t="shared" ca="1" si="1"/>
        <v>A</v>
      </c>
      <c r="G20" s="19" t="str">
        <f t="shared" ca="1" si="2"/>
        <v>Sec. Privado</v>
      </c>
      <c r="I20" s="20">
        <v>17</v>
      </c>
      <c r="J20" s="21" t="str">
        <f t="shared" ca="1" si="3"/>
        <v>F</v>
      </c>
      <c r="K20" s="21" t="str">
        <f t="shared" ca="1" si="4"/>
        <v>A</v>
      </c>
      <c r="L20" s="21" t="str">
        <f t="shared" ca="1" si="5"/>
        <v>Sec. Público</v>
      </c>
      <c r="N20" s="27" t="s">
        <v>17</v>
      </c>
      <c r="O20" s="32" t="s">
        <v>18</v>
      </c>
      <c r="P20" s="32" t="s">
        <v>19</v>
      </c>
      <c r="R20" s="12">
        <v>1</v>
      </c>
      <c r="S20" s="29">
        <f>R20/R21</f>
        <v>0.25</v>
      </c>
    </row>
    <row r="21" spans="4:25" x14ac:dyDescent="0.25">
      <c r="D21" s="18">
        <v>18</v>
      </c>
      <c r="E21" s="19" t="str">
        <f t="shared" ca="1" si="0"/>
        <v>M</v>
      </c>
      <c r="F21" s="19" t="str">
        <f t="shared" ca="1" si="1"/>
        <v>A</v>
      </c>
      <c r="G21" s="19" t="str">
        <f t="shared" ca="1" si="2"/>
        <v>Sec. Público</v>
      </c>
      <c r="I21" s="20">
        <v>18</v>
      </c>
      <c r="J21" s="21" t="str">
        <f t="shared" ca="1" si="3"/>
        <v>M</v>
      </c>
      <c r="K21" s="21" t="str">
        <f t="shared" ca="1" si="4"/>
        <v>B</v>
      </c>
      <c r="L21" s="21" t="str">
        <f t="shared" ca="1" si="5"/>
        <v>Sec. Público</v>
      </c>
      <c r="N21" s="27"/>
      <c r="O21" s="42" t="s">
        <v>20</v>
      </c>
      <c r="P21" s="42"/>
      <c r="R21" s="30">
        <v>4</v>
      </c>
    </row>
    <row r="22" spans="4:25" x14ac:dyDescent="0.25">
      <c r="D22" s="18">
        <v>19</v>
      </c>
      <c r="E22" s="19" t="str">
        <f t="shared" ca="1" si="0"/>
        <v>F</v>
      </c>
      <c r="F22" s="19" t="str">
        <f t="shared" ca="1" si="1"/>
        <v>A</v>
      </c>
      <c r="G22" s="19" t="str">
        <f t="shared" ca="1" si="2"/>
        <v>Sec. Privado</v>
      </c>
      <c r="I22" s="20">
        <v>19</v>
      </c>
      <c r="J22" s="21" t="str">
        <f t="shared" ca="1" si="3"/>
        <v>F</v>
      </c>
      <c r="K22" s="21" t="str">
        <f t="shared" ca="1" si="4"/>
        <v>A</v>
      </c>
      <c r="L22" s="21" t="str">
        <f t="shared" ca="1" si="5"/>
        <v>Sec. Público</v>
      </c>
    </row>
    <row r="23" spans="4:25" x14ac:dyDescent="0.25">
      <c r="D23" s="18">
        <v>20</v>
      </c>
      <c r="E23" s="19" t="str">
        <f t="shared" ca="1" si="0"/>
        <v>F</v>
      </c>
      <c r="F23" s="19" t="str">
        <f t="shared" ca="1" si="1"/>
        <v>A</v>
      </c>
      <c r="G23" s="19" t="str">
        <f t="shared" ca="1" si="2"/>
        <v>Sec. Privado</v>
      </c>
      <c r="I23" s="20">
        <v>20</v>
      </c>
      <c r="J23" s="21" t="str">
        <f t="shared" ca="1" si="3"/>
        <v>M</v>
      </c>
      <c r="K23" s="21" t="str">
        <f t="shared" ca="1" si="4"/>
        <v>B</v>
      </c>
      <c r="L23" s="21" t="str">
        <f t="shared" ca="1" si="5"/>
        <v>Sec. Privado</v>
      </c>
    </row>
    <row r="24" spans="4:25" x14ac:dyDescent="0.25">
      <c r="D24" s="18">
        <v>21</v>
      </c>
      <c r="E24" s="19" t="str">
        <f t="shared" ca="1" si="0"/>
        <v>M</v>
      </c>
      <c r="F24" s="19" t="str">
        <f t="shared" ca="1" si="1"/>
        <v>A</v>
      </c>
      <c r="G24" s="19" t="str">
        <f t="shared" ca="1" si="2"/>
        <v>Sec. Privado</v>
      </c>
      <c r="I24" s="20">
        <v>21</v>
      </c>
      <c r="J24" s="21" t="str">
        <f t="shared" ca="1" si="3"/>
        <v>M</v>
      </c>
      <c r="K24" s="21" t="str">
        <f t="shared" ca="1" si="4"/>
        <v>B</v>
      </c>
      <c r="L24" s="21" t="str">
        <f t="shared" ca="1" si="5"/>
        <v>Sec. Público</v>
      </c>
      <c r="N24" s="53" t="s">
        <v>52</v>
      </c>
      <c r="O24" s="53"/>
      <c r="P24" s="53"/>
      <c r="Q24" s="33"/>
      <c r="U24" s="53" t="s">
        <v>53</v>
      </c>
      <c r="V24" s="53"/>
      <c r="W24" s="53"/>
      <c r="X24" s="53"/>
      <c r="Y24" s="53"/>
    </row>
    <row r="25" spans="4:25" x14ac:dyDescent="0.25">
      <c r="D25" s="18">
        <v>22</v>
      </c>
      <c r="E25" s="19" t="str">
        <f t="shared" ca="1" si="0"/>
        <v>M</v>
      </c>
      <c r="F25" s="19" t="str">
        <f t="shared" ca="1" si="1"/>
        <v>B</v>
      </c>
      <c r="G25" s="19" t="str">
        <f t="shared" ca="1" si="2"/>
        <v>Sec. Público</v>
      </c>
      <c r="I25" s="20">
        <v>22</v>
      </c>
      <c r="J25" s="21" t="str">
        <f t="shared" ca="1" si="3"/>
        <v>M</v>
      </c>
      <c r="K25" s="21" t="str">
        <f t="shared" ca="1" si="4"/>
        <v>B</v>
      </c>
      <c r="L25" s="21" t="str">
        <f t="shared" ca="1" si="5"/>
        <v>Sec. Público</v>
      </c>
      <c r="O25" s="58" t="s">
        <v>23</v>
      </c>
      <c r="P25" s="58"/>
      <c r="V25" s="54" t="s">
        <v>23</v>
      </c>
      <c r="W25" s="55"/>
      <c r="X25" s="55"/>
      <c r="Y25" s="56"/>
    </row>
    <row r="26" spans="4:25" x14ac:dyDescent="0.25">
      <c r="D26" s="18">
        <v>23</v>
      </c>
      <c r="E26" s="19" t="str">
        <f t="shared" ca="1" si="0"/>
        <v>M</v>
      </c>
      <c r="F26" s="19" t="str">
        <f t="shared" ca="1" si="1"/>
        <v>A</v>
      </c>
      <c r="G26" s="19" t="str">
        <f t="shared" ca="1" si="2"/>
        <v>Sec. Público</v>
      </c>
      <c r="I26" s="20">
        <v>23</v>
      </c>
      <c r="J26" s="21" t="str">
        <f t="shared" ca="1" si="3"/>
        <v>M</v>
      </c>
      <c r="K26" s="21" t="str">
        <f t="shared" ca="1" si="4"/>
        <v>B</v>
      </c>
      <c r="L26" s="21" t="str">
        <f t="shared" ca="1" si="5"/>
        <v>Sec. Público</v>
      </c>
      <c r="N26" s="38" t="s">
        <v>0</v>
      </c>
      <c r="O26" s="34" t="s">
        <v>8</v>
      </c>
      <c r="P26" s="34" t="s">
        <v>9</v>
      </c>
      <c r="U26" s="39" t="s">
        <v>0</v>
      </c>
      <c r="V26" s="34" t="s">
        <v>35</v>
      </c>
      <c r="W26" s="34" t="s">
        <v>36</v>
      </c>
      <c r="X26" s="34" t="s">
        <v>37</v>
      </c>
      <c r="Y26" s="34" t="s">
        <v>38</v>
      </c>
    </row>
    <row r="27" spans="4:25" x14ac:dyDescent="0.25">
      <c r="D27" s="18">
        <v>24</v>
      </c>
      <c r="E27" s="19" t="str">
        <f t="shared" ca="1" si="0"/>
        <v>F</v>
      </c>
      <c r="F27" s="19" t="str">
        <f t="shared" ca="1" si="1"/>
        <v>A</v>
      </c>
      <c r="G27" s="19" t="str">
        <f t="shared" ca="1" si="2"/>
        <v>Sec. Público</v>
      </c>
      <c r="I27" s="20">
        <v>24</v>
      </c>
      <c r="J27" s="21" t="str">
        <f t="shared" ca="1" si="3"/>
        <v>M</v>
      </c>
      <c r="K27" s="21" t="str">
        <f t="shared" ca="1" si="4"/>
        <v>B</v>
      </c>
      <c r="L27" s="21" t="str">
        <f t="shared" ca="1" si="5"/>
        <v>Sec. Público</v>
      </c>
      <c r="N27" s="37" t="s">
        <v>3</v>
      </c>
      <c r="O27" s="22">
        <f ca="1">COUNTIFS($J$4:$J$28,$B$4,$K$4:$K$28,$B$7)</f>
        <v>2</v>
      </c>
      <c r="P27" s="22">
        <f ca="1">COUNTIFS($J$4:$J$28,$B$4,$K$4:$K$28,$B8)</f>
        <v>8</v>
      </c>
      <c r="U27" s="37" t="s">
        <v>3</v>
      </c>
      <c r="V27" s="22">
        <f ca="1">COUNTIFS($J$4:$J$28,$B$4,$K$4:$K$28,$B$7,$L$4:$L$28,$B$10)</f>
        <v>2</v>
      </c>
      <c r="W27" s="22">
        <f ca="1">COUNTIFS($J$4:$J$28,$B$4,$K$4:$K$28,$B$8,$L$4:$L$28,$B$10)</f>
        <v>5</v>
      </c>
      <c r="X27" s="22">
        <f ca="1">COUNTIFS($J$4:$J$28,$B$4,$K$4:$K$28,$B$7,$L$4:$L$28,$B$11)</f>
        <v>0</v>
      </c>
      <c r="Y27" s="22">
        <f ca="1">COUNTIFS($J$4:$J$28,$B$4,$K$4:$K$28,$B$8,$L$4:$L$28,$B$11)</f>
        <v>3</v>
      </c>
    </row>
    <row r="28" spans="4:25" x14ac:dyDescent="0.25">
      <c r="D28" s="18">
        <v>25</v>
      </c>
      <c r="E28" s="19" t="str">
        <f t="shared" ca="1" si="0"/>
        <v>F</v>
      </c>
      <c r="F28" s="19" t="str">
        <f t="shared" ca="1" si="1"/>
        <v>A</v>
      </c>
      <c r="G28" s="19" t="str">
        <f t="shared" ca="1" si="2"/>
        <v>Sec. Privado</v>
      </c>
      <c r="I28" s="20">
        <v>25</v>
      </c>
      <c r="J28" s="21" t="str">
        <f t="shared" ca="1" si="3"/>
        <v>F</v>
      </c>
      <c r="K28" s="21" t="str">
        <f t="shared" ca="1" si="4"/>
        <v>B</v>
      </c>
      <c r="L28" s="21" t="str">
        <f t="shared" ca="1" si="5"/>
        <v>Sec. Privado</v>
      </c>
      <c r="N28" s="37" t="s">
        <v>4</v>
      </c>
      <c r="O28" s="22">
        <f ca="1">COUNTIFS($J$4:$J$28,$B$5,$K$4:$K$28,$B$7)</f>
        <v>0</v>
      </c>
      <c r="P28" s="22">
        <f ca="1">COUNTIFS($J$4:$J$28,$B$5,$K$4:$K$28,$B$8)</f>
        <v>15</v>
      </c>
      <c r="U28" s="37" t="s">
        <v>4</v>
      </c>
      <c r="V28" s="22">
        <f ca="1">COUNTIFS($J$4:$J$28,$B$5,$K$4:$K$28,$B$7,$L$4:$L$28,$B$10)</f>
        <v>0</v>
      </c>
      <c r="W28" s="22">
        <f ca="1">COUNTIFS($J$4:$J$28,$B$5,$K$4:$K$28,$B$8,$L$4:$L$28,$B$10)</f>
        <v>8</v>
      </c>
      <c r="X28" s="22">
        <f ca="1">COUNTIFS($J$4:$J$28,$B$5,$K$4:$K$28,$B$7,$L$4:$L$28,$B$11)</f>
        <v>0</v>
      </c>
      <c r="Y28" s="22">
        <f ca="1">COUNTIFS($J$4:$J$28,$B$5,$K$4:$K$28,$B$8,$L$4:$L$28,$B$11)</f>
        <v>7</v>
      </c>
    </row>
    <row r="29" spans="4:25" x14ac:dyDescent="0.25">
      <c r="D29" s="18">
        <v>26</v>
      </c>
      <c r="E29" s="19" t="str">
        <f t="shared" ca="1" si="0"/>
        <v>F</v>
      </c>
      <c r="F29" s="19" t="str">
        <f t="shared" ca="1" si="1"/>
        <v>A</v>
      </c>
      <c r="G29" s="19" t="str">
        <f t="shared" ca="1" si="2"/>
        <v>Sec. Privado</v>
      </c>
      <c r="U29" s="33"/>
    </row>
    <row r="30" spans="4:25" x14ac:dyDescent="0.25">
      <c r="D30" s="18">
        <v>27</v>
      </c>
      <c r="E30" s="19" t="str">
        <f t="shared" ca="1" si="0"/>
        <v>F</v>
      </c>
      <c r="F30" s="19" t="str">
        <f t="shared" ca="1" si="1"/>
        <v>A</v>
      </c>
      <c r="G30" s="19" t="str">
        <f t="shared" ca="1" si="2"/>
        <v>Sec. Privado</v>
      </c>
      <c r="U30" s="33"/>
    </row>
    <row r="31" spans="4:25" x14ac:dyDescent="0.25">
      <c r="D31" s="18">
        <v>28</v>
      </c>
      <c r="E31" s="19" t="str">
        <f t="shared" ca="1" si="0"/>
        <v>M</v>
      </c>
      <c r="F31" s="19" t="str">
        <f t="shared" ca="1" si="1"/>
        <v>A</v>
      </c>
      <c r="G31" s="19" t="str">
        <f t="shared" ca="1" si="2"/>
        <v>Sec. Público</v>
      </c>
    </row>
    <row r="32" spans="4:25" x14ac:dyDescent="0.25">
      <c r="D32" s="18">
        <v>29</v>
      </c>
      <c r="E32" s="19" t="str">
        <f t="shared" ca="1" si="0"/>
        <v>F</v>
      </c>
      <c r="F32" s="19" t="str">
        <f t="shared" ca="1" si="1"/>
        <v>B</v>
      </c>
      <c r="G32" s="19" t="str">
        <f t="shared" ca="1" si="2"/>
        <v>Sec. Privado</v>
      </c>
    </row>
    <row r="33" spans="4:20" x14ac:dyDescent="0.25">
      <c r="D33" s="18">
        <v>30</v>
      </c>
      <c r="E33" s="19" t="str">
        <f t="shared" ca="1" si="0"/>
        <v>M</v>
      </c>
      <c r="F33" s="19" t="str">
        <f t="shared" ca="1" si="1"/>
        <v>B</v>
      </c>
      <c r="G33" s="19" t="str">
        <f t="shared" ca="1" si="2"/>
        <v>Sec. Público</v>
      </c>
      <c r="N33" s="60"/>
      <c r="O33" s="60"/>
      <c r="P33" s="60"/>
      <c r="Q33" s="60"/>
      <c r="R33" s="60"/>
      <c r="S33" s="60"/>
      <c r="T33" s="60"/>
    </row>
    <row r="34" spans="4:20" x14ac:dyDescent="0.25">
      <c r="D34" s="18">
        <v>31</v>
      </c>
      <c r="E34" s="19" t="str">
        <f t="shared" ca="1" si="0"/>
        <v>M</v>
      </c>
      <c r="F34" s="19" t="str">
        <f t="shared" ca="1" si="1"/>
        <v>A</v>
      </c>
      <c r="G34" s="19" t="str">
        <f t="shared" ca="1" si="2"/>
        <v>Sec. Público</v>
      </c>
      <c r="N34" s="60"/>
      <c r="O34" s="60"/>
      <c r="P34" s="60"/>
      <c r="Q34" s="60"/>
      <c r="R34" s="60"/>
      <c r="S34" s="60"/>
      <c r="T34" s="60"/>
    </row>
    <row r="35" spans="4:20" x14ac:dyDescent="0.25">
      <c r="D35" s="18">
        <v>32</v>
      </c>
      <c r="E35" s="19" t="str">
        <f t="shared" ca="1" si="0"/>
        <v>M</v>
      </c>
      <c r="F35" s="19" t="str">
        <f t="shared" ca="1" si="1"/>
        <v>A</v>
      </c>
      <c r="G35" s="19" t="str">
        <f t="shared" ca="1" si="2"/>
        <v>Sec. Público</v>
      </c>
      <c r="N35" s="60"/>
      <c r="O35" s="60"/>
      <c r="P35" s="60"/>
      <c r="Q35" s="60"/>
      <c r="R35" s="60"/>
      <c r="S35" s="60"/>
      <c r="T35" s="60"/>
    </row>
    <row r="36" spans="4:20" x14ac:dyDescent="0.25">
      <c r="D36" s="18">
        <v>33</v>
      </c>
      <c r="E36" s="19" t="str">
        <f t="shared" ca="1" si="0"/>
        <v>M</v>
      </c>
      <c r="F36" s="19" t="str">
        <f t="shared" ca="1" si="1"/>
        <v>A</v>
      </c>
      <c r="G36" s="19" t="str">
        <f t="shared" ca="1" si="2"/>
        <v>Sec. Público</v>
      </c>
    </row>
    <row r="49" spans="1:8" x14ac:dyDescent="0.25">
      <c r="B49" s="35"/>
      <c r="C49" s="35"/>
      <c r="D49" s="35"/>
      <c r="F49" s="35"/>
      <c r="G49" s="35"/>
      <c r="H49" s="35"/>
    </row>
    <row r="50" spans="1:8" x14ac:dyDescent="0.25">
      <c r="A50" s="35"/>
      <c r="B50" s="35"/>
      <c r="C50" s="35"/>
      <c r="D50" s="35"/>
      <c r="H50" s="35"/>
    </row>
    <row r="51" spans="1:8" x14ac:dyDescent="0.25">
      <c r="A51" s="35"/>
      <c r="B51" s="35"/>
      <c r="C51" s="35"/>
      <c r="D51" s="35"/>
    </row>
    <row r="52" spans="1:8" x14ac:dyDescent="0.25">
      <c r="A52" s="35"/>
      <c r="B52" s="35"/>
      <c r="C52" s="35"/>
    </row>
  </sheetData>
  <mergeCells count="26">
    <mergeCell ref="U24:Y24"/>
    <mergeCell ref="V25:Y25"/>
    <mergeCell ref="U9:Z9"/>
    <mergeCell ref="U10:U11"/>
    <mergeCell ref="V10:V11"/>
    <mergeCell ref="W10:X10"/>
    <mergeCell ref="Y10:Z10"/>
    <mergeCell ref="O25:P25"/>
    <mergeCell ref="N24:P24"/>
    <mergeCell ref="Y3:Z3"/>
    <mergeCell ref="W3:X3"/>
    <mergeCell ref="U2:Z2"/>
    <mergeCell ref="U3:U4"/>
    <mergeCell ref="V3:V4"/>
    <mergeCell ref="A2:B2"/>
    <mergeCell ref="N9:Q9"/>
    <mergeCell ref="N15:Q15"/>
    <mergeCell ref="O18:P18"/>
    <mergeCell ref="O21:P21"/>
    <mergeCell ref="D2:G2"/>
    <mergeCell ref="I2:L2"/>
    <mergeCell ref="N2:Q2"/>
    <mergeCell ref="P13:Q13"/>
    <mergeCell ref="A3:B3"/>
    <mergeCell ref="A6:B6"/>
    <mergeCell ref="A9:B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388D3-F723-4345-B3D3-E12130DD2334}">
  <dimension ref="C2:M28"/>
  <sheetViews>
    <sheetView showGridLines="0" workbookViewId="0">
      <selection activeCell="M10" sqref="M10"/>
    </sheetView>
  </sheetViews>
  <sheetFormatPr defaultColWidth="11.42578125" defaultRowHeight="15" x14ac:dyDescent="0.25"/>
  <cols>
    <col min="6" max="6" width="12" bestFit="1" customWidth="1"/>
  </cols>
  <sheetData>
    <row r="2" spans="3:13" x14ac:dyDescent="0.25">
      <c r="C2" s="3" t="s">
        <v>39</v>
      </c>
    </row>
    <row r="3" spans="3:13" x14ac:dyDescent="0.25">
      <c r="C3" s="6" t="s">
        <v>40</v>
      </c>
      <c r="D3" s="7" t="s">
        <v>41</v>
      </c>
      <c r="F3" s="4" t="s">
        <v>42</v>
      </c>
      <c r="G3" s="1">
        <f ca="1">MIN(Tabla1[Edad])</f>
        <v>26</v>
      </c>
    </row>
    <row r="4" spans="3:13" x14ac:dyDescent="0.25">
      <c r="C4" s="8">
        <v>0</v>
      </c>
      <c r="D4" s="9">
        <f ca="1">RANDBETWEEN(18,87)</f>
        <v>50</v>
      </c>
      <c r="F4" s="4" t="s">
        <v>43</v>
      </c>
      <c r="G4" s="1">
        <f ca="1">MAX(Tabla1[Edad])</f>
        <v>85</v>
      </c>
    </row>
    <row r="5" spans="3:13" x14ac:dyDescent="0.25">
      <c r="C5" s="8">
        <v>1</v>
      </c>
      <c r="D5" s="9">
        <f t="shared" ref="D5:D28" ca="1" si="0">RANDBETWEEN(18,87)</f>
        <v>83</v>
      </c>
      <c r="F5" s="4" t="s">
        <v>44</v>
      </c>
      <c r="G5" s="1">
        <f ca="1">G4-G3</f>
        <v>59</v>
      </c>
    </row>
    <row r="6" spans="3:13" x14ac:dyDescent="0.25">
      <c r="C6" s="8">
        <v>2</v>
      </c>
      <c r="D6" s="9">
        <f t="shared" ca="1" si="0"/>
        <v>26</v>
      </c>
      <c r="F6" s="4" t="s">
        <v>45</v>
      </c>
      <c r="G6" s="1">
        <v>5</v>
      </c>
    </row>
    <row r="7" spans="3:13" x14ac:dyDescent="0.25">
      <c r="C7" s="8">
        <v>3</v>
      </c>
      <c r="D7" s="9">
        <f t="shared" ca="1" si="0"/>
        <v>47</v>
      </c>
      <c r="F7" s="4" t="s">
        <v>46</v>
      </c>
      <c r="G7" s="1">
        <f ca="1">ROUNDUP(G5/G6,0)</f>
        <v>12</v>
      </c>
    </row>
    <row r="8" spans="3:13" x14ac:dyDescent="0.25">
      <c r="C8" s="8">
        <v>4</v>
      </c>
      <c r="D8" s="9">
        <f t="shared" ca="1" si="0"/>
        <v>33</v>
      </c>
    </row>
    <row r="9" spans="3:13" x14ac:dyDescent="0.25">
      <c r="C9" s="8">
        <v>5</v>
      </c>
      <c r="D9" s="9">
        <f t="shared" ca="1" si="0"/>
        <v>67</v>
      </c>
      <c r="M9">
        <v>0</v>
      </c>
    </row>
    <row r="10" spans="3:13" x14ac:dyDescent="0.25">
      <c r="C10" s="8">
        <v>6</v>
      </c>
      <c r="D10" s="9">
        <f t="shared" ca="1" si="0"/>
        <v>26</v>
      </c>
      <c r="F10" s="59" t="s">
        <v>47</v>
      </c>
      <c r="G10" s="59"/>
      <c r="H10" s="59"/>
    </row>
    <row r="11" spans="3:13" x14ac:dyDescent="0.25">
      <c r="C11" s="8">
        <v>7</v>
      </c>
      <c r="D11" s="9">
        <f t="shared" ca="1" si="0"/>
        <v>57</v>
      </c>
      <c r="F11" s="2" t="s">
        <v>48</v>
      </c>
      <c r="G11" s="2" t="s">
        <v>49</v>
      </c>
      <c r="H11" s="2" t="s">
        <v>50</v>
      </c>
    </row>
    <row r="12" spans="3:13" x14ac:dyDescent="0.25">
      <c r="C12" s="8">
        <v>8</v>
      </c>
      <c r="D12" s="9">
        <f t="shared" ca="1" si="0"/>
        <v>45</v>
      </c>
      <c r="F12" s="5">
        <f ca="1">$G$3+($C4*$G$7)</f>
        <v>26</v>
      </c>
      <c r="G12" s="5">
        <f ca="1">($G$3+($C5*$G$7))-1</f>
        <v>37</v>
      </c>
      <c r="H12" s="5" t="str">
        <f ca="1">F12&amp;"-"&amp;G12</f>
        <v>26-37</v>
      </c>
    </row>
    <row r="13" spans="3:13" x14ac:dyDescent="0.25">
      <c r="C13" s="8">
        <v>9</v>
      </c>
      <c r="D13" s="9">
        <f t="shared" ca="1" si="0"/>
        <v>77</v>
      </c>
      <c r="F13" s="5">
        <f t="shared" ref="F13:F16" ca="1" si="1">$G$3+($C5*$G$7)</f>
        <v>38</v>
      </c>
      <c r="G13" s="5">
        <f t="shared" ref="G13:G16" ca="1" si="2">($G$3+($C6*$G$7))-1</f>
        <v>49</v>
      </c>
      <c r="H13" s="5" t="str">
        <f t="shared" ref="H13:H16" ca="1" si="3">F13&amp;"-"&amp;G13</f>
        <v>38-49</v>
      </c>
    </row>
    <row r="14" spans="3:13" x14ac:dyDescent="0.25">
      <c r="C14" s="8">
        <v>10</v>
      </c>
      <c r="D14" s="9">
        <f t="shared" ca="1" si="0"/>
        <v>57</v>
      </c>
      <c r="F14" s="5">
        <f t="shared" ca="1" si="1"/>
        <v>50</v>
      </c>
      <c r="G14" s="5">
        <f t="shared" ca="1" si="2"/>
        <v>61</v>
      </c>
      <c r="H14" s="5" t="str">
        <f t="shared" ca="1" si="3"/>
        <v>50-61</v>
      </c>
    </row>
    <row r="15" spans="3:13" x14ac:dyDescent="0.25">
      <c r="C15" s="8">
        <v>11</v>
      </c>
      <c r="D15" s="9">
        <f t="shared" ca="1" si="0"/>
        <v>32</v>
      </c>
      <c r="F15" s="5">
        <f t="shared" ca="1" si="1"/>
        <v>62</v>
      </c>
      <c r="G15" s="5">
        <f t="shared" ca="1" si="2"/>
        <v>73</v>
      </c>
      <c r="H15" s="5" t="str">
        <f t="shared" ca="1" si="3"/>
        <v>62-73</v>
      </c>
    </row>
    <row r="16" spans="3:13" x14ac:dyDescent="0.25">
      <c r="C16" s="8">
        <v>12</v>
      </c>
      <c r="D16" s="9">
        <f t="shared" ca="1" si="0"/>
        <v>28</v>
      </c>
      <c r="F16" s="5">
        <f t="shared" ca="1" si="1"/>
        <v>74</v>
      </c>
      <c r="G16" s="5">
        <f t="shared" ca="1" si="2"/>
        <v>85</v>
      </c>
      <c r="H16" s="5" t="str">
        <f t="shared" ca="1" si="3"/>
        <v>74-85</v>
      </c>
    </row>
    <row r="17" spans="3:7" x14ac:dyDescent="0.25">
      <c r="C17" s="8">
        <v>13</v>
      </c>
      <c r="D17" s="9">
        <f t="shared" ca="1" si="0"/>
        <v>74</v>
      </c>
    </row>
    <row r="18" spans="3:7" x14ac:dyDescent="0.25">
      <c r="C18" s="8">
        <v>14</v>
      </c>
      <c r="D18" s="9">
        <f t="shared" ca="1" si="0"/>
        <v>36</v>
      </c>
    </row>
    <row r="19" spans="3:7" x14ac:dyDescent="0.25">
      <c r="C19" s="8">
        <v>15</v>
      </c>
      <c r="D19" s="9">
        <f t="shared" ca="1" si="0"/>
        <v>54</v>
      </c>
    </row>
    <row r="20" spans="3:7" x14ac:dyDescent="0.25">
      <c r="C20" s="8">
        <v>16</v>
      </c>
      <c r="D20" s="9">
        <f t="shared" ca="1" si="0"/>
        <v>41</v>
      </c>
      <c r="G20">
        <v>0</v>
      </c>
    </row>
    <row r="21" spans="3:7" x14ac:dyDescent="0.25">
      <c r="C21" s="8">
        <v>17</v>
      </c>
      <c r="D21" s="9">
        <f t="shared" ca="1" si="0"/>
        <v>50</v>
      </c>
    </row>
    <row r="22" spans="3:7" x14ac:dyDescent="0.25">
      <c r="C22" s="8">
        <v>18</v>
      </c>
      <c r="D22" s="9">
        <f t="shared" ca="1" si="0"/>
        <v>58</v>
      </c>
    </row>
    <row r="23" spans="3:7" x14ac:dyDescent="0.25">
      <c r="C23" s="8">
        <v>19</v>
      </c>
      <c r="D23" s="9">
        <f t="shared" ca="1" si="0"/>
        <v>61</v>
      </c>
    </row>
    <row r="24" spans="3:7" x14ac:dyDescent="0.25">
      <c r="C24" s="8">
        <v>20</v>
      </c>
      <c r="D24" s="9">
        <f t="shared" ca="1" si="0"/>
        <v>85</v>
      </c>
    </row>
    <row r="25" spans="3:7" x14ac:dyDescent="0.25">
      <c r="C25" s="8">
        <v>21</v>
      </c>
      <c r="D25" s="9">
        <f t="shared" ca="1" si="0"/>
        <v>46</v>
      </c>
    </row>
    <row r="26" spans="3:7" x14ac:dyDescent="0.25">
      <c r="C26" s="8">
        <v>22</v>
      </c>
      <c r="D26" s="9">
        <f ca="1">RANDBETWEEN(18,87)</f>
        <v>44</v>
      </c>
    </row>
    <row r="27" spans="3:7" x14ac:dyDescent="0.25">
      <c r="C27" s="8">
        <v>23</v>
      </c>
      <c r="D27" s="9">
        <f t="shared" ca="1" si="0"/>
        <v>74</v>
      </c>
    </row>
    <row r="28" spans="3:7" x14ac:dyDescent="0.25">
      <c r="C28" s="10">
        <v>24</v>
      </c>
      <c r="D28" s="11">
        <f t="shared" ca="1" si="0"/>
        <v>66</v>
      </c>
    </row>
  </sheetData>
  <mergeCells count="1">
    <mergeCell ref="F10:H10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felix ruiz fernandez</dc:creator>
  <cp:lastModifiedBy>jorge felix ruiz fernandez</cp:lastModifiedBy>
  <dcterms:created xsi:type="dcterms:W3CDTF">2017-07-23T02:39:35Z</dcterms:created>
  <dcterms:modified xsi:type="dcterms:W3CDTF">2023-02-10T21:47:42Z</dcterms:modified>
</cp:coreProperties>
</file>