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e\Downloads\Year 2.1\DEA\ASG1\Q2 Financial Planning for Fresh Graduates\"/>
    </mc:Choice>
  </mc:AlternateContent>
  <xr:revisionPtr revIDLastSave="0" documentId="13_ncr:1_{82692BAD-C1D7-4E77-913C-5F42AD3D7C47}" xr6:coauthVersionLast="47" xr6:coauthVersionMax="47" xr10:uidLastSave="{00000000-0000-0000-0000-000000000000}"/>
  <bookViews>
    <workbookView xWindow="28680" yWindow="-120" windowWidth="24240" windowHeight="13020" activeTab="3" xr2:uid="{9B337CEA-4D2F-4CD5-B56A-7AF2605A5E9B}"/>
  </bookViews>
  <sheets>
    <sheet name="Financial Goals" sheetId="1" r:id="rId1"/>
    <sheet name="Tuition" sheetId="4" r:id="rId2"/>
    <sheet name="HDB" sheetId="6" r:id="rId3"/>
    <sheet name="Summary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1" i="6" l="1"/>
  <c r="M12" i="6" s="1"/>
  <c r="P37" i="4"/>
  <c r="K11" i="4"/>
  <c r="L11" i="4" s="1"/>
  <c r="M11" i="4" s="1"/>
  <c r="J12" i="4" s="1"/>
  <c r="L12" i="4" l="1"/>
  <c r="M12" i="4" s="1"/>
  <c r="J13" i="4" s="1"/>
  <c r="L13" i="4" s="1"/>
  <c r="M13" i="4" s="1"/>
  <c r="J14" i="4" s="1"/>
  <c r="L14" i="4" s="1"/>
  <c r="M14" i="4" s="1"/>
  <c r="J15" i="4" s="1"/>
  <c r="L15" i="4" s="1"/>
  <c r="M15" i="4" s="1"/>
  <c r="J16" i="4" s="1"/>
  <c r="L16" i="4" s="1"/>
  <c r="M16" i="4" s="1"/>
  <c r="J17" i="4" s="1"/>
  <c r="L17" i="4" s="1"/>
  <c r="M17" i="4" s="1"/>
  <c r="J18" i="4" s="1"/>
  <c r="L18" i="4" s="1"/>
  <c r="M18" i="4" s="1"/>
  <c r="J19" i="4" s="1"/>
  <c r="L19" i="4" s="1"/>
  <c r="M19" i="4" s="1"/>
  <c r="J20" i="4" s="1"/>
  <c r="L20" i="4" s="1"/>
  <c r="M20" i="4" s="1"/>
  <c r="J21" i="4" s="1"/>
  <c r="L21" i="4" s="1"/>
  <c r="M21" i="4" s="1"/>
  <c r="J22" i="4" s="1"/>
  <c r="L22" i="4" s="1"/>
  <c r="M22" i="4" s="1"/>
  <c r="J23" i="4" s="1"/>
  <c r="L23" i="4" s="1"/>
  <c r="M23" i="4" s="1"/>
  <c r="J24" i="4" s="1"/>
  <c r="L24" i="4" s="1"/>
  <c r="M24" i="4" s="1"/>
  <c r="J25" i="4" s="1"/>
  <c r="L25" i="4" s="1"/>
  <c r="M25" i="4" s="1"/>
  <c r="J26" i="4" s="1"/>
  <c r="L26" i="4" s="1"/>
  <c r="M26" i="4" s="1"/>
  <c r="J27" i="4" s="1"/>
  <c r="L27" i="4" s="1"/>
  <c r="M27" i="4" s="1"/>
  <c r="J28" i="4" s="1"/>
  <c r="L28" i="4" s="1"/>
  <c r="M28" i="4" s="1"/>
  <c r="J29" i="4" s="1"/>
  <c r="L29" i="4" s="1"/>
  <c r="M29" i="4" s="1"/>
  <c r="J30" i="4" s="1"/>
  <c r="L30" i="4" s="1"/>
  <c r="M30" i="4" s="1"/>
  <c r="J31" i="4" s="1"/>
  <c r="L31" i="4" s="1"/>
  <c r="M31" i="4" s="1"/>
  <c r="J32" i="4" s="1"/>
  <c r="L32" i="4" s="1"/>
  <c r="M32" i="4" s="1"/>
  <c r="J33" i="4" s="1"/>
  <c r="L33" i="4" s="1"/>
  <c r="M33" i="4" s="1"/>
  <c r="J34" i="4" s="1"/>
  <c r="L34" i="4" s="1"/>
  <c r="M34" i="4" s="1"/>
  <c r="J35" i="4" s="1"/>
  <c r="L35" i="4" s="1"/>
  <c r="M35" i="4" s="1"/>
  <c r="J36" i="4" s="1"/>
  <c r="L36" i="4" s="1"/>
  <c r="M36" i="4" s="1"/>
  <c r="J37" i="4" s="1"/>
  <c r="L37" i="4" s="1"/>
  <c r="M37" i="4" s="1"/>
  <c r="J38" i="4" s="1"/>
  <c r="L38" i="4" s="1"/>
  <c r="M38" i="4" s="1"/>
  <c r="J39" i="4" s="1"/>
  <c r="L39" i="4" s="1"/>
  <c r="M39" i="4" s="1"/>
  <c r="J40" i="4" s="1"/>
  <c r="L40" i="4" s="1"/>
  <c r="M40" i="4" s="1"/>
  <c r="P11" i="4" s="1"/>
  <c r="R11" i="4" s="1"/>
  <c r="S11" i="4" s="1"/>
  <c r="P12" i="4" s="1"/>
  <c r="R12" i="4" s="1"/>
  <c r="S12" i="4" s="1"/>
  <c r="P13" i="4" s="1"/>
  <c r="R13" i="4" s="1"/>
  <c r="S13" i="4" s="1"/>
  <c r="P14" i="4" s="1"/>
  <c r="R14" i="4" s="1"/>
  <c r="S14" i="4" s="1"/>
  <c r="P15" i="4" s="1"/>
  <c r="R15" i="4" s="1"/>
  <c r="S15" i="4" s="1"/>
  <c r="P16" i="4" s="1"/>
  <c r="R16" i="4" s="1"/>
  <c r="S16" i="4" s="1"/>
  <c r="P17" i="4" s="1"/>
  <c r="R17" i="4" s="1"/>
  <c r="S17" i="4" s="1"/>
  <c r="P18" i="4" s="1"/>
  <c r="R18" i="4" s="1"/>
  <c r="S18" i="4" s="1"/>
  <c r="P19" i="4" s="1"/>
  <c r="R19" i="4" s="1"/>
  <c r="S19" i="4" s="1"/>
  <c r="P20" i="4" s="1"/>
  <c r="R20" i="4" s="1"/>
  <c r="S20" i="4" s="1"/>
  <c r="P21" i="4" s="1"/>
  <c r="R21" i="4" s="1"/>
  <c r="S21" i="4" s="1"/>
  <c r="P22" i="4" s="1"/>
  <c r="R22" i="4" s="1"/>
  <c r="S22" i="4" s="1"/>
  <c r="P23" i="4" s="1"/>
  <c r="R23" i="4" s="1"/>
  <c r="S23" i="4" s="1"/>
  <c r="P24" i="4" s="1"/>
  <c r="R24" i="4" s="1"/>
  <c r="S24" i="4" s="1"/>
  <c r="P25" i="4" s="1"/>
  <c r="R25" i="4" s="1"/>
  <c r="S25" i="4" s="1"/>
  <c r="P26" i="4" s="1"/>
  <c r="R26" i="4" s="1"/>
  <c r="S26" i="4" s="1"/>
  <c r="P27" i="4" s="1"/>
  <c r="R27" i="4" s="1"/>
  <c r="S27" i="4" s="1"/>
  <c r="P28" i="4" s="1"/>
  <c r="R28" i="4" s="1"/>
  <c r="S28" i="4" s="1"/>
  <c r="P29" i="4" s="1"/>
  <c r="R29" i="4" s="1"/>
  <c r="S29" i="4" s="1"/>
  <c r="P30" i="4" s="1"/>
  <c r="R30" i="4" s="1"/>
  <c r="S30" i="4" s="1"/>
  <c r="P31" i="4" s="1"/>
  <c r="R31" i="4" s="1"/>
  <c r="S31" i="4" s="1"/>
  <c r="P32" i="4" s="1"/>
  <c r="R32" i="4" s="1"/>
  <c r="S32" i="4" s="1"/>
  <c r="K12" i="4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</calcChain>
</file>

<file path=xl/sharedStrings.xml><?xml version="1.0" encoding="utf-8"?>
<sst xmlns="http://schemas.openxmlformats.org/spreadsheetml/2006/main" count="32" uniqueCount="27">
  <si>
    <t>Base Case</t>
  </si>
  <si>
    <t>Remaining Tuition Fees: $40,000</t>
  </si>
  <si>
    <t>Current Data: 1 Jan 2021</t>
  </si>
  <si>
    <t>First Repayment Date: 1 Apr 2021</t>
  </si>
  <si>
    <t>Max Repayment Period: 10 Years</t>
  </si>
  <si>
    <t>1) Pay off tuition fee loan</t>
  </si>
  <si>
    <t>2) Pay the down payment in cash for HDB resale flat</t>
  </si>
  <si>
    <t>Down Payment Left: $500,000</t>
  </si>
  <si>
    <t>Loan-To-Value Rate: 90%</t>
  </si>
  <si>
    <t>Interest Rate: 4.5% per annum</t>
  </si>
  <si>
    <t>Tuition Loan</t>
  </si>
  <si>
    <t>HDB Down Payment</t>
  </si>
  <si>
    <t>Assumptions</t>
  </si>
  <si>
    <t>John first pays for his tuition loan before the housing loan</t>
  </si>
  <si>
    <t>Principle</t>
  </si>
  <si>
    <t>Rate</t>
  </si>
  <si>
    <t>Amount</t>
  </si>
  <si>
    <t>After deduction</t>
  </si>
  <si>
    <t>The Loan-to-Value (LTV) of the HDB is 90%</t>
  </si>
  <si>
    <t>Summary</t>
  </si>
  <si>
    <t>John starts saving in 1 January 2021, and pays for both on 1 April 2021</t>
  </si>
  <si>
    <t>Amount needed</t>
  </si>
  <si>
    <t>Monthly earnings</t>
  </si>
  <si>
    <t>Time needed (months)</t>
  </si>
  <si>
    <t>Month</t>
  </si>
  <si>
    <t>Tuition loan is compunded monthly using compund interest</t>
  </si>
  <si>
    <t>John starts saving in 1 January 2021, and pays on 1 April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</si>
</sst>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4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6" fontId="0" fillId="0" borderId="0" xfId="0" applyNumberFormat="1"/>
    <xf numFmtId="10" fontId="0" fillId="0" borderId="0" xfId="0" applyNumberFormat="1"/>
    <xf numFmtId="8" fontId="0" fillId="0" borderId="0" xfId="0" applyNumberFormat="1"/>
    <xf numFmtId="9" fontId="0" fillId="0" borderId="0" xfId="0" applyNumberForma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10</xdr:row>
      <xdr:rowOff>7621</xdr:rowOff>
    </xdr:from>
    <xdr:to>
      <xdr:col>26</xdr:col>
      <xdr:colOff>7620</xdr:colOff>
      <xdr:row>28</xdr:row>
      <xdr:rowOff>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70B7A61-19BD-48AD-A35E-04586BF654C6}"/>
            </a:ext>
          </a:extLst>
        </xdr:cNvPr>
        <xdr:cNvSpPr/>
      </xdr:nvSpPr>
      <xdr:spPr>
        <a:xfrm>
          <a:off x="13335000" y="2255521"/>
          <a:ext cx="3665220" cy="342138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SG" sz="1100">
              <a:solidFill>
                <a:sysClr val="windowText" lastClr="000000"/>
              </a:solidFill>
            </a:rPr>
            <a:t>To calculate</a:t>
          </a:r>
          <a:r>
            <a:rPr lang="en-SG" sz="1100" baseline="0">
              <a:solidFill>
                <a:sysClr val="windowText" lastClr="000000"/>
              </a:solidFill>
            </a:rPr>
            <a:t> the remaining loan, we use a formula to compound the remaining loan. </a:t>
          </a:r>
        </a:p>
        <a:p>
          <a:pPr algn="l"/>
          <a:endParaRPr lang="en-SG" sz="1100" baseline="0">
            <a:solidFill>
              <a:sysClr val="windowText" lastClr="000000"/>
            </a:solidFill>
          </a:endParaRPr>
        </a:p>
        <a:p>
          <a:pPr algn="l"/>
          <a:r>
            <a:rPr lang="en-SG" sz="1100" baseline="0">
              <a:solidFill>
                <a:sysClr val="windowText" lastClr="000000"/>
              </a:solidFill>
            </a:rPr>
            <a:t>The formula is Amount = Principle * (1 + rate) ^ time, where rate and time is in months. Since we are assuming that the loan is compounding monthly, t=1.</a:t>
          </a:r>
        </a:p>
        <a:p>
          <a:pPr algn="l"/>
          <a:endParaRPr lang="en-SG" sz="1100" baseline="0">
            <a:solidFill>
              <a:sysClr val="windowText" lastClr="000000"/>
            </a:solidFill>
          </a:endParaRPr>
        </a:p>
        <a:p>
          <a:r>
            <a:rPr lang="en-SG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We</a:t>
          </a:r>
          <a:r>
            <a:rPr lang="en-SG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input that formula into the first row of calculation.</a:t>
          </a:r>
        </a:p>
        <a:p>
          <a:endParaRPr lang="en-SG">
            <a:solidFill>
              <a:sysClr val="windowText" lastClr="000000"/>
            </a:solidFill>
            <a:effectLst/>
          </a:endParaRPr>
        </a:p>
        <a:p>
          <a:r>
            <a:rPr lang="en-SG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For the second row, the principle would be the previous row's amount after deduction. So we use </a:t>
          </a:r>
          <a:endParaRPr lang="en-SG">
            <a:solidFill>
              <a:sysClr val="windowText" lastClr="000000"/>
            </a:solidFill>
            <a:effectLst/>
          </a:endParaRPr>
        </a:p>
        <a:p>
          <a:r>
            <a:rPr lang="en-SG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 [amount after deduction]</a:t>
          </a:r>
          <a:r>
            <a:rPr lang="en-SG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SG">
            <a:solidFill>
              <a:sysClr val="windowText" lastClr="000000"/>
            </a:solidFill>
            <a:effectLst/>
          </a:endParaRPr>
        </a:p>
        <a:p>
          <a:r>
            <a:rPr lang="en-SG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For the rate, amount, and amount after deduction cells for the corresponding row, we can copy the formula from the first row.</a:t>
          </a:r>
        </a:p>
        <a:p>
          <a:endParaRPr lang="en-SG">
            <a:solidFill>
              <a:sysClr val="windowText" lastClr="000000"/>
            </a:solidFill>
            <a:effectLst/>
          </a:endParaRPr>
        </a:p>
        <a:p>
          <a:r>
            <a:rPr lang="en-SG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And from the third row and thereafter, we can copy the formula for all remaining calculations</a:t>
          </a:r>
          <a:endParaRPr lang="en-SG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0</xdr:col>
      <xdr:colOff>0</xdr:colOff>
      <xdr:row>7</xdr:row>
      <xdr:rowOff>7620</xdr:rowOff>
    </xdr:from>
    <xdr:to>
      <xdr:col>7</xdr:col>
      <xdr:colOff>7620</xdr:colOff>
      <xdr:row>16</xdr:row>
      <xdr:rowOff>180975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636AC1B-9B1E-4CA1-B24B-B29068E1F5CE}"/>
            </a:ext>
          </a:extLst>
        </xdr:cNvPr>
        <xdr:cNvSpPr/>
      </xdr:nvSpPr>
      <xdr:spPr>
        <a:xfrm>
          <a:off x="0" y="1512570"/>
          <a:ext cx="4446270" cy="205930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SG" sz="1100" baseline="0">
              <a:solidFill>
                <a:sysClr val="windowText" lastClr="000000"/>
              </a:solidFill>
            </a:rPr>
            <a:t>From the finance moniter, his average net cashflow for 3 months is $1,365.08</a:t>
          </a:r>
        </a:p>
        <a:p>
          <a:pPr algn="l"/>
          <a:endParaRPr lang="en-SG" sz="1100" baseline="0">
            <a:solidFill>
              <a:sysClr val="windowText" lastClr="000000"/>
            </a:solidFill>
          </a:endParaRPr>
        </a:p>
        <a:p>
          <a:pPr algn="l"/>
          <a:r>
            <a:rPr lang="en-SG" sz="1100" baseline="0">
              <a:solidFill>
                <a:sysClr val="windowText" lastClr="000000"/>
              </a:solidFill>
            </a:rPr>
            <a:t>Since the first repayment data starts in 1 April, John should have an extra $4,095.24 saved up from January to March.</a:t>
          </a:r>
        </a:p>
        <a:p>
          <a:pPr algn="l"/>
          <a:endParaRPr lang="en-SG" sz="1100" baseline="0">
            <a:solidFill>
              <a:sysClr val="windowText" lastClr="000000"/>
            </a:solidFill>
          </a:endParaRPr>
        </a:p>
        <a:p>
          <a:pPr algn="l"/>
          <a:r>
            <a:rPr lang="en-SG" sz="1100" baseline="0">
              <a:solidFill>
                <a:sysClr val="windowText" lastClr="000000"/>
              </a:solidFill>
            </a:rPr>
            <a:t>Since John is paying for his tuition fees first, the remaining amount would be $35,904.76 after deducting  </a:t>
          </a:r>
          <a:r>
            <a:rPr lang="en-SG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$4,095.24 .</a:t>
          </a:r>
        </a:p>
        <a:p>
          <a:pPr algn="l"/>
          <a:endParaRPr lang="en-SG" sz="1100" baseline="0">
            <a:solidFill>
              <a:sysClr val="windowText" lastClr="000000"/>
            </a:solidFill>
          </a:endParaRPr>
        </a:p>
        <a:p>
          <a:pPr algn="l"/>
          <a:r>
            <a:rPr lang="en-SG" sz="1100" baseline="0">
              <a:solidFill>
                <a:sysClr val="windowText" lastClr="000000"/>
              </a:solidFill>
            </a:rPr>
            <a:t>To the right is the calculation for the repayment of the tuition loan.</a:t>
          </a:r>
        </a:p>
      </xdr:txBody>
    </xdr:sp>
    <xdr:clientData/>
  </xdr:twoCellAnchor>
  <xdr:twoCellAnchor>
    <xdr:from>
      <xdr:col>20</xdr:col>
      <xdr:colOff>0</xdr:colOff>
      <xdr:row>35</xdr:row>
      <xdr:rowOff>0</xdr:rowOff>
    </xdr:from>
    <xdr:to>
      <xdr:col>26</xdr:col>
      <xdr:colOff>17145</xdr:colOff>
      <xdr:row>40</xdr:row>
      <xdr:rowOff>180975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91F85D50-E75E-44BE-954D-06B75CAF0DD5}"/>
            </a:ext>
          </a:extLst>
        </xdr:cNvPr>
        <xdr:cNvSpPr/>
      </xdr:nvSpPr>
      <xdr:spPr>
        <a:xfrm>
          <a:off x="14325600" y="7010400"/>
          <a:ext cx="3674745" cy="113347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SG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To convert months into</a:t>
          </a:r>
          <a:r>
            <a:rPr lang="en-SG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years and month, I use</a:t>
          </a:r>
          <a:endParaRPr lang="en-SG">
            <a:solidFill>
              <a:sysClr val="windowText" lastClr="000000"/>
            </a:solidFill>
            <a:effectLst/>
          </a:endParaRPr>
        </a:p>
        <a:p>
          <a:r>
            <a:rPr lang="en-SG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=INT(O32/12) &amp; " years and " &amp; MOD(O32,12) &amp; " months"</a:t>
          </a:r>
          <a:endParaRPr lang="en-SG">
            <a:solidFill>
              <a:sysClr val="windowText" lastClr="000000"/>
            </a:solidFill>
            <a:effectLst/>
          </a:endParaRPr>
        </a:p>
        <a:p>
          <a:pPr algn="l"/>
          <a:endParaRPr lang="en-SG" sz="1100" baseline="0">
            <a:solidFill>
              <a:sysClr val="windowText" lastClr="000000"/>
            </a:solidFill>
          </a:endParaRPr>
        </a:p>
        <a:p>
          <a:pPr algn="l"/>
          <a:r>
            <a:rPr lang="en-SG" sz="1100" baseline="0">
              <a:solidFill>
                <a:sysClr val="windowText" lastClr="000000"/>
              </a:solidFill>
            </a:rPr>
            <a:t>From here, we can see that it takes about 4 years and 4 months to pay off the down payment.</a:t>
          </a:r>
          <a:endParaRPr lang="en-SG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15240</xdr:rowOff>
    </xdr:from>
    <xdr:to>
      <xdr:col>7</xdr:col>
      <xdr:colOff>0</xdr:colOff>
      <xdr:row>17</xdr:row>
      <xdr:rowOff>167640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063648A-4ADC-4FFF-8FB5-633424FA4AC0}"/>
            </a:ext>
          </a:extLst>
        </xdr:cNvPr>
        <xdr:cNvSpPr/>
      </xdr:nvSpPr>
      <xdr:spPr>
        <a:xfrm>
          <a:off x="0" y="15240"/>
          <a:ext cx="4267200" cy="222885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SG" sz="1100">
              <a:solidFill>
                <a:sysClr val="windowText" lastClr="000000"/>
              </a:solidFill>
            </a:rPr>
            <a:t>For the HDB Loan, since the LTV</a:t>
          </a:r>
          <a:r>
            <a:rPr lang="en-SG" sz="1100" baseline="0">
              <a:solidFill>
                <a:sysClr val="windowText" lastClr="000000"/>
              </a:solidFill>
            </a:rPr>
            <a:t> is 90%, a loan of $450,000 would be needed for a resale price of $500,000.</a:t>
          </a:r>
        </a:p>
        <a:p>
          <a:pPr algn="l"/>
          <a:endParaRPr lang="en-SG" sz="1100" baseline="0">
            <a:solidFill>
              <a:sysClr val="windowText" lastClr="000000"/>
            </a:solidFill>
          </a:endParaRPr>
        </a:p>
        <a:p>
          <a:pPr algn="l"/>
          <a:r>
            <a:rPr lang="en-SG" sz="1100" baseline="0">
              <a:solidFill>
                <a:sysClr val="windowText" lastClr="000000"/>
              </a:solidFill>
            </a:rPr>
            <a:t>From the tuition loan repayment, since there was $290.89 leftover, so the remaining amount is $449,709.11</a:t>
          </a:r>
        </a:p>
        <a:p>
          <a:pPr algn="l"/>
          <a:endParaRPr lang="en-SG" sz="1100" baseline="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SG" sz="1100" baseline="0">
              <a:solidFill>
                <a:sysClr val="windowText" lastClr="000000"/>
              </a:solidFill>
            </a:rPr>
            <a:t>Assuming that John's average earnings (cash inflow) does not change (</a:t>
          </a:r>
          <a:r>
            <a:rPr lang="en-SG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$1,365.08</a:t>
          </a:r>
          <a:r>
            <a:rPr lang="en-SG" sz="1100" baseline="0">
              <a:solidFill>
                <a:sysClr val="windowText" lastClr="000000"/>
              </a:solidFill>
            </a:rPr>
            <a:t>), we will calculate the repayment period using that.</a:t>
          </a:r>
        </a:p>
        <a:p>
          <a:pPr algn="l"/>
          <a:endParaRPr lang="en-SG" sz="1100" baseline="0">
            <a:solidFill>
              <a:sysClr val="windowText" lastClr="000000"/>
            </a:solidFill>
          </a:endParaRPr>
        </a:p>
        <a:p>
          <a:pPr algn="l"/>
          <a:r>
            <a:rPr lang="en-SG" sz="1100" baseline="0">
              <a:solidFill>
                <a:sysClr val="windowText" lastClr="000000"/>
              </a:solidFill>
            </a:rPr>
            <a:t>To the right is the calculation for the down payment of the housing loan.</a:t>
          </a:r>
          <a:endParaRPr lang="en-SG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592455</xdr:colOff>
      <xdr:row>8</xdr:row>
      <xdr:rowOff>0</xdr:rowOff>
    </xdr:from>
    <xdr:to>
      <xdr:col>22</xdr:col>
      <xdr:colOff>0</xdr:colOff>
      <xdr:row>17</xdr:row>
      <xdr:rowOff>171450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A2DE1A7-270B-42E9-A48A-111FC93F1193}"/>
            </a:ext>
          </a:extLst>
        </xdr:cNvPr>
        <xdr:cNvSpPr/>
      </xdr:nvSpPr>
      <xdr:spPr>
        <a:xfrm>
          <a:off x="9860280" y="361950"/>
          <a:ext cx="3674745" cy="188595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SG" sz="1100">
              <a:solidFill>
                <a:sysClr val="windowText" lastClr="000000"/>
              </a:solidFill>
            </a:rPr>
            <a:t>To calculate</a:t>
          </a:r>
          <a:r>
            <a:rPr lang="en-SG" sz="1100" baseline="0">
              <a:solidFill>
                <a:sysClr val="windowText" lastClr="000000"/>
              </a:solidFill>
            </a:rPr>
            <a:t> to calculate how long it takes to pay the down payment, we take the remaining amount divided by the monthly earnings.</a:t>
          </a:r>
        </a:p>
        <a:p>
          <a:pPr algn="l"/>
          <a:endParaRPr lang="en-SG" sz="1100" baseline="0">
            <a:solidFill>
              <a:sysClr val="windowText" lastClr="000000"/>
            </a:solidFill>
          </a:endParaRPr>
        </a:p>
        <a:p>
          <a:r>
            <a:rPr lang="en-SG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To convert months into</a:t>
          </a:r>
          <a:r>
            <a:rPr lang="en-SG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years and month, I use</a:t>
          </a:r>
          <a:endParaRPr lang="en-SG">
            <a:solidFill>
              <a:sysClr val="windowText" lastClr="000000"/>
            </a:solidFill>
            <a:effectLst/>
          </a:endParaRPr>
        </a:p>
        <a:p>
          <a:r>
            <a:rPr lang="en-SG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=INT(M5/12) &amp; " years and " &amp; MOD(M5,12) &amp; " months"</a:t>
          </a:r>
          <a:endParaRPr lang="en-SG">
            <a:solidFill>
              <a:sysClr val="windowText" lastClr="000000"/>
            </a:solidFill>
            <a:effectLst/>
          </a:endParaRPr>
        </a:p>
        <a:p>
          <a:pPr algn="l"/>
          <a:endParaRPr lang="en-SG" sz="1100" baseline="0">
            <a:solidFill>
              <a:sysClr val="windowText" lastClr="000000"/>
            </a:solidFill>
          </a:endParaRPr>
        </a:p>
        <a:p>
          <a:pPr algn="l"/>
          <a:r>
            <a:rPr lang="en-SG" sz="1100" baseline="0">
              <a:solidFill>
                <a:sysClr val="windowText" lastClr="000000"/>
              </a:solidFill>
            </a:rPr>
            <a:t>From here, we can see that it takes about 27 years and 6 months to pay off the down payment.</a:t>
          </a:r>
          <a:endParaRPr lang="en-SG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8</xdr:row>
      <xdr:rowOff>171450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4103EAF-61D7-4AEB-AB6E-38F824CF5FB5}"/>
            </a:ext>
          </a:extLst>
        </xdr:cNvPr>
        <xdr:cNvSpPr/>
      </xdr:nvSpPr>
      <xdr:spPr>
        <a:xfrm>
          <a:off x="0" y="552450"/>
          <a:ext cx="4876800" cy="131445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SG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All together, it will take about </a:t>
          </a:r>
          <a:r>
            <a:rPr lang="en-SG" sz="11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31 years and 10 months </a:t>
          </a:r>
          <a:r>
            <a:rPr lang="en-SG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to achieve both financial goals.</a:t>
          </a:r>
          <a:endParaRPr lang="en-SG">
            <a:solidFill>
              <a:sysClr val="windowText" lastClr="000000"/>
            </a:solidFill>
          </a:endParaRPr>
        </a:p>
        <a:p>
          <a:pPr algn="l"/>
          <a:endParaRPr lang="en-SG" sz="1100" b="0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SG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With the payment starting in 1 April 2021, John will finish the goals by 1 February 2053</a:t>
          </a:r>
          <a:r>
            <a:rPr lang="en-SG">
              <a:solidFill>
                <a:sysClr val="windowText" lastClr="000000"/>
              </a:solidFill>
            </a:rPr>
            <a:t> </a:t>
          </a:r>
          <a:endParaRPr lang="en-SG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D94B6-57B8-4A24-B401-37AF6263AD2E}">
  <dimension ref="A1:J17"/>
  <sheetViews>
    <sheetView workbookViewId="0">
      <selection activeCell="L13" sqref="L13"/>
    </sheetView>
  </sheetViews>
  <sheetFormatPr defaultRowHeight="15" x14ac:dyDescent="0.25"/>
  <sheetData>
    <row r="1" spans="1:10" ht="28.5" x14ac:dyDescent="0.45">
      <c r="A1" s="1" t="s">
        <v>0</v>
      </c>
    </row>
    <row r="3" spans="1:10" ht="28.5" x14ac:dyDescent="0.45">
      <c r="A3" s="1" t="s">
        <v>5</v>
      </c>
    </row>
    <row r="5" spans="1:10" s="1" customFormat="1" ht="28.5" x14ac:dyDescent="0.45">
      <c r="A5" s="1" t="s">
        <v>1</v>
      </c>
      <c r="J5" s="1" t="s">
        <v>2</v>
      </c>
    </row>
    <row r="7" spans="1:10" s="1" customFormat="1" ht="28.5" x14ac:dyDescent="0.45">
      <c r="A7" s="1" t="s">
        <v>9</v>
      </c>
      <c r="J7" s="1" t="s">
        <v>3</v>
      </c>
    </row>
    <row r="9" spans="1:10" ht="28.5" x14ac:dyDescent="0.45">
      <c r="J9" s="1" t="s">
        <v>4</v>
      </c>
    </row>
    <row r="13" spans="1:10" ht="28.5" x14ac:dyDescent="0.45">
      <c r="A13" s="1" t="s">
        <v>6</v>
      </c>
    </row>
    <row r="15" spans="1:10" ht="28.5" x14ac:dyDescent="0.45">
      <c r="A15" s="1" t="s">
        <v>7</v>
      </c>
    </row>
    <row r="17" spans="1:1" ht="28.5" x14ac:dyDescent="0.45">
      <c r="A17" s="1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5EE20-FF62-4C96-90B5-FC7D7956FEED}">
  <dimension ref="A1:S189"/>
  <sheetViews>
    <sheetView topLeftCell="B13" workbookViewId="0">
      <selection activeCell="S32" sqref="S32"/>
    </sheetView>
  </sheetViews>
  <sheetFormatPr defaultRowHeight="15" x14ac:dyDescent="0.25"/>
  <cols>
    <col min="1" max="1" width="10" customWidth="1"/>
    <col min="4" max="5" width="10" bestFit="1" customWidth="1"/>
    <col min="8" max="8" width="11.42578125" customWidth="1"/>
    <col min="9" max="9" width="11.28515625" customWidth="1"/>
    <col min="10" max="10" width="10.28515625" customWidth="1"/>
    <col min="11" max="11" width="11.28515625" customWidth="1"/>
    <col min="12" max="12" width="11" customWidth="1"/>
    <col min="13" max="13" width="11.5703125" customWidth="1"/>
    <col min="16" max="16" width="9.85546875" customWidth="1"/>
    <col min="18" max="18" width="10.140625" customWidth="1"/>
    <col min="19" max="19" width="10" customWidth="1"/>
  </cols>
  <sheetData>
    <row r="1" spans="1:19" ht="28.5" x14ac:dyDescent="0.45">
      <c r="A1" s="1" t="s">
        <v>12</v>
      </c>
    </row>
    <row r="2" spans="1:19" x14ac:dyDescent="0.25">
      <c r="A2" t="s">
        <v>26</v>
      </c>
    </row>
    <row r="3" spans="1:19" x14ac:dyDescent="0.25">
      <c r="A3" t="s">
        <v>13</v>
      </c>
    </row>
    <row r="4" spans="1:19" x14ac:dyDescent="0.25">
      <c r="A4" t="s">
        <v>18</v>
      </c>
    </row>
    <row r="5" spans="1:19" x14ac:dyDescent="0.25">
      <c r="A5" t="s">
        <v>25</v>
      </c>
    </row>
    <row r="8" spans="1:19" ht="28.5" x14ac:dyDescent="0.45">
      <c r="I8" s="1" t="s">
        <v>10</v>
      </c>
    </row>
    <row r="10" spans="1:19" x14ac:dyDescent="0.25">
      <c r="I10" t="s">
        <v>24</v>
      </c>
      <c r="J10" t="s">
        <v>14</v>
      </c>
      <c r="K10" s="2" t="s">
        <v>15</v>
      </c>
      <c r="L10" s="5" t="s">
        <v>16</v>
      </c>
      <c r="M10" t="s">
        <v>17</v>
      </c>
    </row>
    <row r="11" spans="1:19" x14ac:dyDescent="0.25">
      <c r="I11">
        <v>1</v>
      </c>
      <c r="J11" s="4">
        <v>35904.76</v>
      </c>
      <c r="K11" s="3">
        <f>4.5%/12</f>
        <v>3.7499999999999999E-3</v>
      </c>
      <c r="L11" s="4">
        <f t="shared" ref="L11:L40" si="0">J11*(1+K11)^1</f>
        <v>36039.402849999999</v>
      </c>
      <c r="M11" s="4">
        <f>L11-1365.08</f>
        <v>34674.322849999997</v>
      </c>
      <c r="O11">
        <v>31</v>
      </c>
      <c r="P11" s="4">
        <f>M40</f>
        <v>6465.5947302663744</v>
      </c>
      <c r="Q11" s="3">
        <f>K40</f>
        <v>3.7499999999999999E-3</v>
      </c>
      <c r="R11" s="4">
        <f t="shared" ref="R11:R29" si="1">P11*(1+Q11)^1</f>
        <v>6489.8407105048727</v>
      </c>
      <c r="S11" s="4">
        <f t="shared" ref="S11:S32" si="2">R11-319.44</f>
        <v>6170.4007105048731</v>
      </c>
    </row>
    <row r="12" spans="1:19" x14ac:dyDescent="0.25">
      <c r="I12">
        <v>2</v>
      </c>
      <c r="J12" s="4">
        <f t="shared" ref="J12:J40" si="3">M11</f>
        <v>34674.322849999997</v>
      </c>
      <c r="K12" s="3">
        <f>K11</f>
        <v>3.7499999999999999E-3</v>
      </c>
      <c r="L12" s="4">
        <f t="shared" si="0"/>
        <v>34804.351560687493</v>
      </c>
      <c r="M12" s="4">
        <f t="shared" ref="M12:M31" si="4">L12-1365.08</f>
        <v>33439.271560687492</v>
      </c>
      <c r="O12">
        <v>32</v>
      </c>
      <c r="P12" s="4">
        <f t="shared" ref="P12:P29" si="5">S11</f>
        <v>6170.4007105048731</v>
      </c>
      <c r="Q12" s="3">
        <f t="shared" ref="Q12:Q32" si="6">Q11</f>
        <v>3.7499999999999999E-3</v>
      </c>
      <c r="R12" s="4">
        <f t="shared" si="1"/>
        <v>6193.5397131692662</v>
      </c>
      <c r="S12" s="4">
        <f t="shared" si="2"/>
        <v>5874.0997131692666</v>
      </c>
    </row>
    <row r="13" spans="1:19" x14ac:dyDescent="0.25">
      <c r="I13">
        <v>3</v>
      </c>
      <c r="J13" s="4">
        <f t="shared" si="3"/>
        <v>33439.271560687492</v>
      </c>
      <c r="K13" s="3">
        <f>K12</f>
        <v>3.7499999999999999E-3</v>
      </c>
      <c r="L13" s="4">
        <f t="shared" si="0"/>
        <v>33564.668829040071</v>
      </c>
      <c r="M13" s="4">
        <f t="shared" si="4"/>
        <v>32199.588829040069</v>
      </c>
      <c r="O13">
        <v>33</v>
      </c>
      <c r="P13" s="4">
        <f t="shared" si="5"/>
        <v>5874.0997131692666</v>
      </c>
      <c r="Q13" s="3">
        <f t="shared" si="6"/>
        <v>3.7499999999999999E-3</v>
      </c>
      <c r="R13" s="4">
        <f t="shared" si="1"/>
        <v>5896.1275870936506</v>
      </c>
      <c r="S13" s="4">
        <f t="shared" si="2"/>
        <v>5576.687587093651</v>
      </c>
    </row>
    <row r="14" spans="1:19" x14ac:dyDescent="0.25">
      <c r="I14">
        <v>4</v>
      </c>
      <c r="J14" s="4">
        <f t="shared" si="3"/>
        <v>32199.588829040069</v>
      </c>
      <c r="K14" s="3">
        <f t="shared" ref="K14:K40" si="7">K13</f>
        <v>3.7499999999999999E-3</v>
      </c>
      <c r="L14" s="4">
        <f t="shared" si="0"/>
        <v>32320.337287148966</v>
      </c>
      <c r="M14" s="4">
        <f t="shared" si="4"/>
        <v>30955.257287148968</v>
      </c>
      <c r="O14">
        <v>34</v>
      </c>
      <c r="P14" s="4">
        <f t="shared" si="5"/>
        <v>5576.687587093651</v>
      </c>
      <c r="Q14" s="3">
        <f t="shared" si="6"/>
        <v>3.7499999999999999E-3</v>
      </c>
      <c r="R14" s="4">
        <f t="shared" si="1"/>
        <v>5597.6001655452519</v>
      </c>
      <c r="S14" s="4">
        <f t="shared" si="2"/>
        <v>5278.1601655452523</v>
      </c>
    </row>
    <row r="15" spans="1:19" x14ac:dyDescent="0.25">
      <c r="I15">
        <v>5</v>
      </c>
      <c r="J15" s="4">
        <f t="shared" si="3"/>
        <v>30955.257287148968</v>
      </c>
      <c r="K15" s="3">
        <f t="shared" si="7"/>
        <v>3.7499999999999999E-3</v>
      </c>
      <c r="L15" s="4">
        <f t="shared" si="0"/>
        <v>31071.339501975774</v>
      </c>
      <c r="M15" s="4">
        <f t="shared" si="4"/>
        <v>29706.259501975772</v>
      </c>
      <c r="O15">
        <v>35</v>
      </c>
      <c r="P15" s="4">
        <f t="shared" si="5"/>
        <v>5278.1601655452523</v>
      </c>
      <c r="Q15" s="3">
        <f t="shared" si="6"/>
        <v>3.7499999999999999E-3</v>
      </c>
      <c r="R15" s="4">
        <f t="shared" si="1"/>
        <v>5297.9532661660469</v>
      </c>
      <c r="S15" s="4">
        <f t="shared" si="2"/>
        <v>4978.5132661660473</v>
      </c>
    </row>
    <row r="16" spans="1:19" x14ac:dyDescent="0.25">
      <c r="I16">
        <v>6</v>
      </c>
      <c r="J16" s="4">
        <f t="shared" si="3"/>
        <v>29706.259501975772</v>
      </c>
      <c r="K16" s="3">
        <f t="shared" si="7"/>
        <v>3.7499999999999999E-3</v>
      </c>
      <c r="L16" s="4">
        <f t="shared" si="0"/>
        <v>29817.657975108177</v>
      </c>
      <c r="M16" s="4">
        <f t="shared" si="4"/>
        <v>28452.577975108179</v>
      </c>
      <c r="O16">
        <v>36</v>
      </c>
      <c r="P16" s="4">
        <f t="shared" si="5"/>
        <v>4978.5132661660473</v>
      </c>
      <c r="Q16" s="3">
        <f t="shared" si="6"/>
        <v>3.7499999999999999E-3</v>
      </c>
      <c r="R16" s="4">
        <f t="shared" si="1"/>
        <v>4997.1826909141691</v>
      </c>
      <c r="S16" s="4">
        <f t="shared" si="2"/>
        <v>4677.7426909141695</v>
      </c>
    </row>
    <row r="17" spans="9:19" x14ac:dyDescent="0.25">
      <c r="I17">
        <v>7</v>
      </c>
      <c r="J17" s="4">
        <f t="shared" si="3"/>
        <v>28452.577975108179</v>
      </c>
      <c r="K17" s="3">
        <f t="shared" si="7"/>
        <v>3.7499999999999999E-3</v>
      </c>
      <c r="L17" s="4">
        <f t="shared" si="0"/>
        <v>28559.275142514831</v>
      </c>
      <c r="M17" s="4">
        <f t="shared" si="4"/>
        <v>27194.195142514829</v>
      </c>
      <c r="O17">
        <v>37</v>
      </c>
      <c r="P17" s="4">
        <f t="shared" si="5"/>
        <v>4677.7426909141695</v>
      </c>
      <c r="Q17" s="3">
        <f t="shared" si="6"/>
        <v>3.7499999999999999E-3</v>
      </c>
      <c r="R17" s="4">
        <f t="shared" si="1"/>
        <v>4695.2842260050975</v>
      </c>
      <c r="S17" s="4">
        <f t="shared" si="2"/>
        <v>4375.8442260050979</v>
      </c>
    </row>
    <row r="18" spans="9:19" x14ac:dyDescent="0.25">
      <c r="I18">
        <v>8</v>
      </c>
      <c r="J18" s="4">
        <f t="shared" si="3"/>
        <v>27194.195142514829</v>
      </c>
      <c r="K18" s="3">
        <f t="shared" si="7"/>
        <v>3.7499999999999999E-3</v>
      </c>
      <c r="L18" s="4">
        <f t="shared" si="0"/>
        <v>27296.173374299258</v>
      </c>
      <c r="M18" s="4">
        <f t="shared" si="4"/>
        <v>25931.093374299257</v>
      </c>
      <c r="O18">
        <v>38</v>
      </c>
      <c r="P18" s="4">
        <f t="shared" si="5"/>
        <v>4375.8442260050979</v>
      </c>
      <c r="Q18" s="3">
        <f t="shared" si="6"/>
        <v>3.7499999999999999E-3</v>
      </c>
      <c r="R18" s="4">
        <f t="shared" si="1"/>
        <v>4392.253641852617</v>
      </c>
      <c r="S18" s="4">
        <f t="shared" si="2"/>
        <v>4072.8136418526169</v>
      </c>
    </row>
    <row r="19" spans="9:19" x14ac:dyDescent="0.25">
      <c r="I19">
        <v>9</v>
      </c>
      <c r="J19" s="4">
        <f t="shared" si="3"/>
        <v>25931.093374299257</v>
      </c>
      <c r="K19" s="3">
        <f t="shared" si="7"/>
        <v>3.7499999999999999E-3</v>
      </c>
      <c r="L19" s="4">
        <f t="shared" si="0"/>
        <v>26028.334974452875</v>
      </c>
      <c r="M19" s="4">
        <f t="shared" si="4"/>
        <v>24663.254974452873</v>
      </c>
      <c r="O19">
        <v>39</v>
      </c>
      <c r="P19" s="4">
        <f t="shared" si="5"/>
        <v>4072.8136418526169</v>
      </c>
      <c r="Q19" s="3">
        <f t="shared" si="6"/>
        <v>3.7499999999999999E-3</v>
      </c>
      <c r="R19" s="4">
        <f t="shared" si="1"/>
        <v>4088.086693009564</v>
      </c>
      <c r="S19" s="4">
        <f t="shared" si="2"/>
        <v>3768.6466930095639</v>
      </c>
    </row>
    <row r="20" spans="9:19" x14ac:dyDescent="0.25">
      <c r="I20">
        <v>10</v>
      </c>
      <c r="J20" s="4">
        <f t="shared" si="3"/>
        <v>24663.254974452873</v>
      </c>
      <c r="K20" s="3">
        <f t="shared" si="7"/>
        <v>3.7499999999999999E-3</v>
      </c>
      <c r="L20" s="4">
        <f t="shared" si="0"/>
        <v>24755.742180607071</v>
      </c>
      <c r="M20" s="4">
        <f t="shared" si="4"/>
        <v>23390.662180607069</v>
      </c>
      <c r="O20">
        <v>40</v>
      </c>
      <c r="P20" s="4">
        <f t="shared" si="5"/>
        <v>3768.6466930095639</v>
      </c>
      <c r="Q20" s="3">
        <f t="shared" si="6"/>
        <v>3.7499999999999999E-3</v>
      </c>
      <c r="R20" s="4">
        <f t="shared" si="1"/>
        <v>3782.7791181083494</v>
      </c>
      <c r="S20" s="4">
        <f t="shared" si="2"/>
        <v>3463.3391181083493</v>
      </c>
    </row>
    <row r="21" spans="9:19" x14ac:dyDescent="0.25">
      <c r="I21">
        <v>11</v>
      </c>
      <c r="J21" s="4">
        <f t="shared" si="3"/>
        <v>23390.662180607069</v>
      </c>
      <c r="K21" s="3">
        <f t="shared" si="7"/>
        <v>3.7499999999999999E-3</v>
      </c>
      <c r="L21" s="4">
        <f t="shared" si="0"/>
        <v>23478.377163784342</v>
      </c>
      <c r="M21" s="4">
        <f t="shared" si="4"/>
        <v>22113.297163784344</v>
      </c>
      <c r="O21">
        <v>41</v>
      </c>
      <c r="P21" s="4">
        <f t="shared" si="5"/>
        <v>3463.3391181083493</v>
      </c>
      <c r="Q21" s="3">
        <f t="shared" si="6"/>
        <v>3.7499999999999999E-3</v>
      </c>
      <c r="R21" s="4">
        <f t="shared" si="1"/>
        <v>3476.3266398012552</v>
      </c>
      <c r="S21" s="4">
        <f t="shared" si="2"/>
        <v>3156.8866398012551</v>
      </c>
    </row>
    <row r="22" spans="9:19" x14ac:dyDescent="0.25">
      <c r="I22">
        <v>12</v>
      </c>
      <c r="J22" s="4">
        <f t="shared" si="3"/>
        <v>22113.297163784344</v>
      </c>
      <c r="K22" s="3">
        <f t="shared" si="7"/>
        <v>3.7499999999999999E-3</v>
      </c>
      <c r="L22" s="4">
        <f t="shared" si="0"/>
        <v>22196.222028148535</v>
      </c>
      <c r="M22" s="4">
        <f>L22-1365.08</f>
        <v>20831.142028148533</v>
      </c>
      <c r="O22">
        <v>42</v>
      </c>
      <c r="P22" s="4">
        <f t="shared" si="5"/>
        <v>3156.8866398012551</v>
      </c>
      <c r="Q22" s="3">
        <f t="shared" si="6"/>
        <v>3.7499999999999999E-3</v>
      </c>
      <c r="R22" s="4">
        <f t="shared" si="1"/>
        <v>3168.7249647005096</v>
      </c>
      <c r="S22" s="4">
        <f t="shared" si="2"/>
        <v>2849.2849647005096</v>
      </c>
    </row>
    <row r="23" spans="9:19" x14ac:dyDescent="0.25">
      <c r="I23">
        <v>13</v>
      </c>
      <c r="J23" s="4">
        <f t="shared" si="3"/>
        <v>20831.142028148533</v>
      </c>
      <c r="K23" s="3">
        <f t="shared" si="7"/>
        <v>3.7499999999999999E-3</v>
      </c>
      <c r="L23" s="4">
        <f t="shared" si="0"/>
        <v>20909.258810754091</v>
      </c>
      <c r="M23" s="4">
        <f t="shared" si="4"/>
        <v>19544.178810754092</v>
      </c>
      <c r="O23">
        <v>43</v>
      </c>
      <c r="P23" s="4">
        <f t="shared" si="5"/>
        <v>2849.2849647005096</v>
      </c>
      <c r="Q23" s="3">
        <f t="shared" si="6"/>
        <v>3.7499999999999999E-3</v>
      </c>
      <c r="R23" s="4">
        <f t="shared" si="1"/>
        <v>2859.9697833181363</v>
      </c>
      <c r="S23" s="4">
        <f t="shared" si="2"/>
        <v>2540.5297833181362</v>
      </c>
    </row>
    <row r="24" spans="9:19" x14ac:dyDescent="0.25">
      <c r="I24">
        <v>14</v>
      </c>
      <c r="J24" s="4">
        <f t="shared" si="3"/>
        <v>19544.178810754092</v>
      </c>
      <c r="K24" s="3">
        <f t="shared" si="7"/>
        <v>3.7499999999999999E-3</v>
      </c>
      <c r="L24" s="4">
        <f t="shared" si="0"/>
        <v>19617.469481294418</v>
      </c>
      <c r="M24" s="4">
        <f t="shared" si="4"/>
        <v>18252.38948129442</v>
      </c>
      <c r="O24">
        <v>44</v>
      </c>
      <c r="P24" s="4">
        <f t="shared" si="5"/>
        <v>2540.5297833181362</v>
      </c>
      <c r="Q24" s="3">
        <f t="shared" si="6"/>
        <v>3.7499999999999999E-3</v>
      </c>
      <c r="R24" s="4">
        <f t="shared" si="1"/>
        <v>2550.056770005579</v>
      </c>
      <c r="S24" s="4">
        <f t="shared" si="2"/>
        <v>2230.6167700055789</v>
      </c>
    </row>
    <row r="25" spans="9:19" x14ac:dyDescent="0.25">
      <c r="I25">
        <v>15</v>
      </c>
      <c r="J25" s="4">
        <f t="shared" si="3"/>
        <v>18252.38948129442</v>
      </c>
      <c r="K25" s="3">
        <f t="shared" si="7"/>
        <v>3.7499999999999999E-3</v>
      </c>
      <c r="L25" s="4">
        <f t="shared" si="0"/>
        <v>18320.835941849273</v>
      </c>
      <c r="M25" s="4">
        <f t="shared" si="4"/>
        <v>16955.755941849275</v>
      </c>
      <c r="O25">
        <v>45</v>
      </c>
      <c r="P25" s="4">
        <f t="shared" si="5"/>
        <v>2230.6167700055789</v>
      </c>
      <c r="Q25" s="3">
        <f t="shared" si="6"/>
        <v>3.7499999999999999E-3</v>
      </c>
      <c r="R25" s="4">
        <f t="shared" si="1"/>
        <v>2238.9815828930996</v>
      </c>
      <c r="S25" s="4">
        <f t="shared" si="2"/>
        <v>1919.5415828930995</v>
      </c>
    </row>
    <row r="26" spans="9:19" x14ac:dyDescent="0.25">
      <c r="I26">
        <v>16</v>
      </c>
      <c r="J26" s="4">
        <f t="shared" si="3"/>
        <v>16955.755941849275</v>
      </c>
      <c r="K26" s="3">
        <f t="shared" si="7"/>
        <v>3.7499999999999999E-3</v>
      </c>
      <c r="L26" s="4">
        <f t="shared" si="0"/>
        <v>17019.340026631209</v>
      </c>
      <c r="M26" s="4">
        <f t="shared" si="4"/>
        <v>15654.260026631209</v>
      </c>
      <c r="O26">
        <v>46</v>
      </c>
      <c r="P26" s="4">
        <f t="shared" si="5"/>
        <v>1919.5415828930995</v>
      </c>
      <c r="Q26" s="3">
        <f t="shared" si="6"/>
        <v>3.7499999999999999E-3</v>
      </c>
      <c r="R26" s="4">
        <f t="shared" si="1"/>
        <v>1926.7398638289485</v>
      </c>
      <c r="S26" s="4">
        <f t="shared" si="2"/>
        <v>1607.2998638289484</v>
      </c>
    </row>
    <row r="27" spans="9:19" x14ac:dyDescent="0.25">
      <c r="I27">
        <v>17</v>
      </c>
      <c r="J27" s="4">
        <f t="shared" si="3"/>
        <v>15654.260026631209</v>
      </c>
      <c r="K27" s="3">
        <f t="shared" si="7"/>
        <v>3.7499999999999999E-3</v>
      </c>
      <c r="L27" s="4">
        <f t="shared" si="0"/>
        <v>15712.963501731076</v>
      </c>
      <c r="M27" s="4">
        <f t="shared" si="4"/>
        <v>14347.883501731076</v>
      </c>
      <c r="O27">
        <v>47</v>
      </c>
      <c r="P27" s="4">
        <f t="shared" si="5"/>
        <v>1607.2998638289484</v>
      </c>
      <c r="Q27" s="3">
        <f t="shared" si="6"/>
        <v>3.7499999999999999E-3</v>
      </c>
      <c r="R27" s="4">
        <f t="shared" si="1"/>
        <v>1613.3272383183069</v>
      </c>
      <c r="S27" s="4">
        <f t="shared" si="2"/>
        <v>1293.8872383183068</v>
      </c>
    </row>
    <row r="28" spans="9:19" x14ac:dyDescent="0.25">
      <c r="I28">
        <v>18</v>
      </c>
      <c r="J28" s="4">
        <f t="shared" si="3"/>
        <v>14347.883501731076</v>
      </c>
      <c r="K28" s="3">
        <f t="shared" si="7"/>
        <v>3.7499999999999999E-3</v>
      </c>
      <c r="L28" s="4">
        <f t="shared" si="0"/>
        <v>14401.688064862567</v>
      </c>
      <c r="M28" s="4">
        <f t="shared" si="4"/>
        <v>13036.608064862567</v>
      </c>
      <c r="O28">
        <v>48</v>
      </c>
      <c r="P28" s="4">
        <f t="shared" si="5"/>
        <v>1293.8872383183068</v>
      </c>
      <c r="Q28" s="3">
        <f t="shared" si="6"/>
        <v>3.7499999999999999E-3</v>
      </c>
      <c r="R28" s="4">
        <f t="shared" si="1"/>
        <v>1298.7393154620004</v>
      </c>
      <c r="S28" s="4">
        <f t="shared" si="2"/>
        <v>979.29931546200032</v>
      </c>
    </row>
    <row r="29" spans="9:19" x14ac:dyDescent="0.25">
      <c r="I29">
        <v>19</v>
      </c>
      <c r="J29" s="4">
        <f t="shared" si="3"/>
        <v>13036.608064862567</v>
      </c>
      <c r="K29" s="3">
        <f t="shared" si="7"/>
        <v>3.7499999999999999E-3</v>
      </c>
      <c r="L29" s="4">
        <f t="shared" si="0"/>
        <v>13085.495345105801</v>
      </c>
      <c r="M29" s="4">
        <f t="shared" si="4"/>
        <v>11720.415345105801</v>
      </c>
      <c r="O29">
        <v>49</v>
      </c>
      <c r="P29" s="4">
        <f t="shared" si="5"/>
        <v>979.29931546200032</v>
      </c>
      <c r="Q29" s="3">
        <f t="shared" si="6"/>
        <v>3.7499999999999999E-3</v>
      </c>
      <c r="R29" s="4">
        <f t="shared" si="1"/>
        <v>982.97168789498278</v>
      </c>
      <c r="S29" s="4">
        <f t="shared" si="2"/>
        <v>663.53168789498272</v>
      </c>
    </row>
    <row r="30" spans="9:19" x14ac:dyDescent="0.25">
      <c r="I30">
        <v>20</v>
      </c>
      <c r="J30" s="4">
        <f t="shared" si="3"/>
        <v>11720.415345105801</v>
      </c>
      <c r="K30" s="3">
        <f t="shared" si="7"/>
        <v>3.7499999999999999E-3</v>
      </c>
      <c r="L30" s="4">
        <f t="shared" si="0"/>
        <v>11764.366902649946</v>
      </c>
      <c r="M30" s="4">
        <f t="shared" si="4"/>
        <v>10399.286902649947</v>
      </c>
      <c r="O30">
        <v>50</v>
      </c>
      <c r="P30" s="4">
        <f>S29</f>
        <v>663.53168789498272</v>
      </c>
      <c r="Q30" s="3">
        <f t="shared" si="6"/>
        <v>3.7499999999999999E-3</v>
      </c>
      <c r="R30" s="4">
        <f>P30*(1+Q30)^1</f>
        <v>666.0199317245889</v>
      </c>
      <c r="S30" s="4">
        <f t="shared" si="2"/>
        <v>346.5799317245889</v>
      </c>
    </row>
    <row r="31" spans="9:19" x14ac:dyDescent="0.25">
      <c r="I31">
        <v>21</v>
      </c>
      <c r="J31" s="4">
        <f t="shared" si="3"/>
        <v>10399.286902649947</v>
      </c>
      <c r="K31" s="3">
        <f t="shared" si="7"/>
        <v>3.7499999999999999E-3</v>
      </c>
      <c r="L31" s="4">
        <f t="shared" si="0"/>
        <v>10438.284228534883</v>
      </c>
      <c r="M31" s="4">
        <f t="shared" si="4"/>
        <v>9073.2042285348834</v>
      </c>
      <c r="O31">
        <v>51</v>
      </c>
      <c r="P31" s="4">
        <f>S30</f>
        <v>346.5799317245889</v>
      </c>
      <c r="Q31" s="3">
        <f t="shared" si="6"/>
        <v>3.7499999999999999E-3</v>
      </c>
      <c r="R31" s="4">
        <f>P31*(1+Q31)^1</f>
        <v>347.87960646855606</v>
      </c>
      <c r="S31" s="4">
        <f t="shared" si="2"/>
        <v>28.439606468556065</v>
      </c>
    </row>
    <row r="32" spans="9:19" x14ac:dyDescent="0.25">
      <c r="I32">
        <v>22</v>
      </c>
      <c r="J32" s="4">
        <f t="shared" si="3"/>
        <v>9073.2042285348834</v>
      </c>
      <c r="K32" s="3">
        <f t="shared" si="7"/>
        <v>3.7499999999999999E-3</v>
      </c>
      <c r="L32" s="4">
        <f t="shared" si="0"/>
        <v>9107.2287443918885</v>
      </c>
      <c r="M32" s="4">
        <f t="shared" ref="M32:M40" si="8">L32-319.44</f>
        <v>8787.788744391888</v>
      </c>
      <c r="O32">
        <v>52</v>
      </c>
      <c r="P32" s="4">
        <f>S31</f>
        <v>28.439606468556065</v>
      </c>
      <c r="Q32" s="3">
        <f t="shared" si="6"/>
        <v>3.7499999999999999E-3</v>
      </c>
      <c r="R32" s="4">
        <f>P32*(1+Q32)^1</f>
        <v>28.546254992813147</v>
      </c>
      <c r="S32" s="4">
        <f t="shared" si="2"/>
        <v>-290.89374500718685</v>
      </c>
    </row>
    <row r="33" spans="9:19" x14ac:dyDescent="0.25">
      <c r="I33">
        <v>23</v>
      </c>
      <c r="J33" s="4">
        <f t="shared" si="3"/>
        <v>8787.788744391888</v>
      </c>
      <c r="K33" s="3">
        <f t="shared" si="7"/>
        <v>3.7499999999999999E-3</v>
      </c>
      <c r="L33" s="4">
        <f t="shared" si="0"/>
        <v>8820.7429521833565</v>
      </c>
      <c r="M33" s="4">
        <f t="shared" si="8"/>
        <v>8501.302952183356</v>
      </c>
      <c r="P33" s="4"/>
      <c r="Q33" s="3"/>
      <c r="R33" s="4"/>
      <c r="S33" s="4"/>
    </row>
    <row r="34" spans="9:19" x14ac:dyDescent="0.25">
      <c r="I34">
        <v>24</v>
      </c>
      <c r="J34" s="4">
        <f t="shared" si="3"/>
        <v>8501.302952183356</v>
      </c>
      <c r="K34" s="3">
        <f t="shared" si="7"/>
        <v>3.7499999999999999E-3</v>
      </c>
      <c r="L34" s="4">
        <f t="shared" si="0"/>
        <v>8533.1828382540425</v>
      </c>
      <c r="M34" s="4">
        <f t="shared" si="8"/>
        <v>8213.742838254042</v>
      </c>
      <c r="P34" s="4"/>
      <c r="Q34" s="3"/>
      <c r="R34" s="4"/>
      <c r="S34" s="4"/>
    </row>
    <row r="35" spans="9:19" x14ac:dyDescent="0.25">
      <c r="I35">
        <v>25</v>
      </c>
      <c r="J35" s="4">
        <f t="shared" si="3"/>
        <v>8213.742838254042</v>
      </c>
      <c r="K35" s="3">
        <f t="shared" si="7"/>
        <v>3.7499999999999999E-3</v>
      </c>
      <c r="L35" s="4">
        <f t="shared" si="0"/>
        <v>8244.5443738974936</v>
      </c>
      <c r="M35" s="4">
        <f t="shared" si="8"/>
        <v>7925.104373897494</v>
      </c>
      <c r="P35" s="4"/>
      <c r="Q35" s="3"/>
      <c r="R35" s="4"/>
      <c r="S35" s="4"/>
    </row>
    <row r="36" spans="9:19" x14ac:dyDescent="0.25">
      <c r="I36">
        <v>26</v>
      </c>
      <c r="J36" s="4">
        <f t="shared" si="3"/>
        <v>7925.104373897494</v>
      </c>
      <c r="K36" s="3">
        <f t="shared" si="7"/>
        <v>3.7499999999999999E-3</v>
      </c>
      <c r="L36" s="4">
        <f t="shared" si="0"/>
        <v>7954.8235152996094</v>
      </c>
      <c r="M36" s="4">
        <f t="shared" si="8"/>
        <v>7635.3835152996098</v>
      </c>
      <c r="P36" s="8" t="s">
        <v>23</v>
      </c>
      <c r="Q36" s="3"/>
      <c r="R36" s="4"/>
      <c r="S36" s="4"/>
    </row>
    <row r="37" spans="9:19" x14ac:dyDescent="0.25">
      <c r="I37">
        <v>27</v>
      </c>
      <c r="J37" s="4">
        <f t="shared" si="3"/>
        <v>7635.3835152996098</v>
      </c>
      <c r="K37" s="3">
        <f t="shared" si="7"/>
        <v>3.7499999999999999E-3</v>
      </c>
      <c r="L37" s="4">
        <f t="shared" si="0"/>
        <v>7664.0162034819823</v>
      </c>
      <c r="M37" s="4">
        <f t="shared" si="8"/>
        <v>7344.5762034819827</v>
      </c>
      <c r="P37" s="8" t="str">
        <f>INT(O32/12) &amp; " years and " &amp; MOD(O32,12) &amp; " months"</f>
        <v>4 years and 4 months</v>
      </c>
      <c r="Q37" s="3"/>
      <c r="R37" s="4"/>
      <c r="S37" s="4"/>
    </row>
    <row r="38" spans="9:19" x14ac:dyDescent="0.25">
      <c r="I38">
        <v>28</v>
      </c>
      <c r="J38" s="4">
        <f t="shared" si="3"/>
        <v>7344.5762034819827</v>
      </c>
      <c r="K38" s="3">
        <f t="shared" si="7"/>
        <v>3.7499999999999999E-3</v>
      </c>
      <c r="L38" s="4">
        <f t="shared" si="0"/>
        <v>7372.1183642450396</v>
      </c>
      <c r="M38" s="4">
        <f t="shared" si="8"/>
        <v>7052.67836424504</v>
      </c>
      <c r="Q38" s="3"/>
      <c r="R38" s="4"/>
      <c r="S38" s="4"/>
    </row>
    <row r="39" spans="9:19" x14ac:dyDescent="0.25">
      <c r="I39">
        <v>29</v>
      </c>
      <c r="J39" s="4">
        <f t="shared" si="3"/>
        <v>7052.67836424504</v>
      </c>
      <c r="K39" s="3">
        <f t="shared" si="7"/>
        <v>3.7499999999999999E-3</v>
      </c>
      <c r="L39" s="4">
        <f t="shared" si="0"/>
        <v>7079.1259081109583</v>
      </c>
      <c r="M39" s="4">
        <f t="shared" si="8"/>
        <v>6759.6859081109587</v>
      </c>
      <c r="P39" s="4"/>
      <c r="Q39" s="3"/>
      <c r="R39" s="4"/>
      <c r="S39" s="4"/>
    </row>
    <row r="40" spans="9:19" x14ac:dyDescent="0.25">
      <c r="I40">
        <v>30</v>
      </c>
      <c r="J40" s="4">
        <f t="shared" si="3"/>
        <v>6759.6859081109587</v>
      </c>
      <c r="K40" s="3">
        <f t="shared" si="7"/>
        <v>3.7499999999999999E-3</v>
      </c>
      <c r="L40" s="4">
        <f t="shared" si="0"/>
        <v>6785.034730266374</v>
      </c>
      <c r="M40" s="4">
        <f t="shared" si="8"/>
        <v>6465.5947302663744</v>
      </c>
      <c r="P40" s="4"/>
      <c r="Q40" s="3"/>
      <c r="R40" s="4"/>
      <c r="S40" s="4"/>
    </row>
    <row r="41" spans="9:19" x14ac:dyDescent="0.25">
      <c r="P41" s="4"/>
      <c r="Q41" s="3"/>
      <c r="R41" s="4"/>
      <c r="S41" s="4"/>
    </row>
    <row r="42" spans="9:19" x14ac:dyDescent="0.25">
      <c r="P42" s="4"/>
      <c r="Q42" s="3"/>
      <c r="R42" s="4"/>
      <c r="S42" s="4"/>
    </row>
    <row r="43" spans="9:19" x14ac:dyDescent="0.25">
      <c r="P43" s="4"/>
      <c r="Q43" s="3"/>
      <c r="R43" s="4"/>
      <c r="S43" s="4"/>
    </row>
    <row r="44" spans="9:19" ht="28.5" x14ac:dyDescent="0.45">
      <c r="I44" s="1"/>
    </row>
    <row r="47" spans="9:19" x14ac:dyDescent="0.25">
      <c r="I47" s="4"/>
      <c r="K47" s="4"/>
    </row>
    <row r="56" spans="10:19" x14ac:dyDescent="0.25">
      <c r="O56" s="6"/>
    </row>
    <row r="57" spans="10:19" x14ac:dyDescent="0.25">
      <c r="O57" s="7"/>
    </row>
    <row r="58" spans="10:19" x14ac:dyDescent="0.25">
      <c r="P58" s="4"/>
      <c r="Q58" s="3"/>
      <c r="R58" s="4"/>
      <c r="S58" s="4"/>
    </row>
    <row r="59" spans="10:19" x14ac:dyDescent="0.25">
      <c r="P59" s="4"/>
      <c r="Q59" s="3"/>
      <c r="R59" s="4"/>
      <c r="S59" s="4"/>
    </row>
    <row r="60" spans="10:19" x14ac:dyDescent="0.25">
      <c r="P60" s="4"/>
      <c r="Q60" s="3"/>
      <c r="R60" s="4"/>
      <c r="S60" s="4"/>
    </row>
    <row r="61" spans="10:19" x14ac:dyDescent="0.25">
      <c r="P61" s="4"/>
      <c r="Q61" s="3"/>
      <c r="R61" s="4"/>
      <c r="S61" s="4"/>
    </row>
    <row r="62" spans="10:19" x14ac:dyDescent="0.25">
      <c r="P62" s="4"/>
      <c r="Q62" s="3"/>
      <c r="R62" s="4"/>
      <c r="S62" s="4"/>
    </row>
    <row r="63" spans="10:19" x14ac:dyDescent="0.25">
      <c r="J63" s="4"/>
      <c r="K63" s="3"/>
      <c r="L63" s="4"/>
      <c r="M63" s="4"/>
      <c r="P63" s="4"/>
      <c r="Q63" s="3"/>
      <c r="R63" s="4"/>
      <c r="S63" s="4"/>
    </row>
    <row r="64" spans="10:19" x14ac:dyDescent="0.25">
      <c r="J64" s="4"/>
      <c r="K64" s="3"/>
      <c r="L64" s="4"/>
      <c r="M64" s="4"/>
      <c r="P64" s="4"/>
      <c r="Q64" s="3"/>
      <c r="R64" s="4"/>
      <c r="S64" s="4"/>
    </row>
    <row r="65" spans="10:19" x14ac:dyDescent="0.25">
      <c r="J65" s="4"/>
      <c r="K65" s="3"/>
      <c r="L65" s="4"/>
      <c r="M65" s="4"/>
      <c r="P65" s="4"/>
      <c r="Q65" s="3"/>
      <c r="R65" s="4"/>
      <c r="S65" s="4"/>
    </row>
    <row r="66" spans="10:19" x14ac:dyDescent="0.25">
      <c r="J66" s="4"/>
      <c r="K66" s="3"/>
      <c r="L66" s="4"/>
      <c r="M66" s="4"/>
      <c r="P66" s="4"/>
      <c r="Q66" s="3"/>
      <c r="R66" s="4"/>
      <c r="S66" s="4"/>
    </row>
    <row r="67" spans="10:19" x14ac:dyDescent="0.25">
      <c r="J67" s="4"/>
      <c r="K67" s="3"/>
      <c r="L67" s="4"/>
      <c r="M67" s="4"/>
      <c r="P67" s="4"/>
      <c r="Q67" s="3"/>
      <c r="R67" s="4"/>
      <c r="S67" s="4"/>
    </row>
    <row r="68" spans="10:19" x14ac:dyDescent="0.25">
      <c r="J68" s="4"/>
      <c r="K68" s="3"/>
      <c r="L68" s="4"/>
      <c r="M68" s="4"/>
      <c r="P68" s="4"/>
      <c r="Q68" s="3"/>
      <c r="R68" s="4"/>
      <c r="S68" s="4"/>
    </row>
    <row r="69" spans="10:19" x14ac:dyDescent="0.25">
      <c r="J69" s="4"/>
      <c r="K69" s="3"/>
      <c r="L69" s="4"/>
      <c r="M69" s="4"/>
      <c r="P69" s="4"/>
      <c r="Q69" s="3"/>
      <c r="R69" s="4"/>
      <c r="S69" s="4"/>
    </row>
    <row r="70" spans="10:19" x14ac:dyDescent="0.25">
      <c r="J70" s="4"/>
      <c r="K70" s="3"/>
      <c r="L70" s="4"/>
      <c r="M70" s="4"/>
      <c r="P70" s="4"/>
      <c r="Q70" s="3"/>
      <c r="R70" s="4"/>
      <c r="S70" s="4"/>
    </row>
    <row r="110" spans="15:15" x14ac:dyDescent="0.25">
      <c r="O110" s="6"/>
    </row>
    <row r="186" spans="9:12" x14ac:dyDescent="0.25">
      <c r="I186" s="4"/>
      <c r="J186" s="3"/>
      <c r="K186" s="4"/>
      <c r="L186" s="4"/>
    </row>
    <row r="187" spans="9:12" x14ac:dyDescent="0.25">
      <c r="I187" s="4"/>
      <c r="J187" s="3"/>
      <c r="K187" s="4"/>
      <c r="L187" s="4"/>
    </row>
    <row r="188" spans="9:12" x14ac:dyDescent="0.25">
      <c r="I188" s="4"/>
      <c r="J188" s="3"/>
      <c r="K188" s="4"/>
      <c r="L188" s="4"/>
    </row>
    <row r="189" spans="9:12" x14ac:dyDescent="0.25">
      <c r="I189" s="4"/>
      <c r="J189" s="3"/>
      <c r="K189" s="4"/>
      <c r="L189" s="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CF105-D879-4997-B101-565286D3700F}">
  <dimension ref="A1:M12"/>
  <sheetViews>
    <sheetView workbookViewId="0">
      <selection activeCell="K11" sqref="K11"/>
    </sheetView>
  </sheetViews>
  <sheetFormatPr defaultRowHeight="15" x14ac:dyDescent="0.25"/>
  <cols>
    <col min="9" max="9" width="11" customWidth="1"/>
  </cols>
  <sheetData>
    <row r="1" spans="1:13" ht="28.5" x14ac:dyDescent="0.45">
      <c r="A1" s="1" t="s">
        <v>12</v>
      </c>
    </row>
    <row r="2" spans="1:13" x14ac:dyDescent="0.25">
      <c r="A2" t="s">
        <v>20</v>
      </c>
    </row>
    <row r="3" spans="1:13" x14ac:dyDescent="0.25">
      <c r="A3" t="s">
        <v>13</v>
      </c>
    </row>
    <row r="4" spans="1:13" x14ac:dyDescent="0.25">
      <c r="A4" t="s">
        <v>18</v>
      </c>
    </row>
    <row r="5" spans="1:13" x14ac:dyDescent="0.25">
      <c r="A5" t="s">
        <v>25</v>
      </c>
    </row>
    <row r="8" spans="1:13" ht="28.5" x14ac:dyDescent="0.45">
      <c r="I8" s="1" t="s">
        <v>11</v>
      </c>
    </row>
    <row r="10" spans="1:13" x14ac:dyDescent="0.25">
      <c r="I10" t="s">
        <v>21</v>
      </c>
      <c r="K10" t="s">
        <v>22</v>
      </c>
      <c r="M10" t="s">
        <v>23</v>
      </c>
    </row>
    <row r="11" spans="1:13" x14ac:dyDescent="0.25">
      <c r="I11" s="4">
        <v>449709.11</v>
      </c>
      <c r="K11" s="4">
        <v>1365.08</v>
      </c>
      <c r="M11">
        <f>I11/K11</f>
        <v>329.43791572655084</v>
      </c>
    </row>
    <row r="12" spans="1:13" x14ac:dyDescent="0.25">
      <c r="M12" s="8" t="str">
        <f>INT(M11/12) &amp; " years and " &amp; MOD(M11,12) &amp; " months"</f>
        <v>27 years and 5.43791572655084 months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184C-CF10-4B2C-87E5-4EF1C48F882D}">
  <dimension ref="A1"/>
  <sheetViews>
    <sheetView tabSelected="1" workbookViewId="0">
      <selection activeCell="L5" sqref="L5"/>
    </sheetView>
  </sheetViews>
  <sheetFormatPr defaultRowHeight="15" x14ac:dyDescent="0.25"/>
  <sheetData>
    <row r="1" spans="1:1" ht="28.5" x14ac:dyDescent="0.45">
      <c r="A1" s="1" t="s">
        <v>19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Financial Goals</vt:lpstr>
      <vt:lpstr>Tuition</vt:lpstr>
      <vt:lpstr>HDB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 lim</dc:creator>
  <cp:lastModifiedBy>kel lim</cp:lastModifiedBy>
  <dcterms:created xsi:type="dcterms:W3CDTF">2022-05-28T13:28:33Z</dcterms:created>
  <dcterms:modified xsi:type="dcterms:W3CDTF">2022-06-10T06:35:20Z</dcterms:modified>
</cp:coreProperties>
</file>