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PivotChartFilter="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97FC6DC8-1043-4BE7-AE10-F1A945E62B14}" xr6:coauthVersionLast="45" xr6:coauthVersionMax="47" xr10:uidLastSave="{00000000-0000-0000-0000-000000000000}"/>
  <bookViews>
    <workbookView xWindow="-110" yWindow="-110" windowWidth="19420" windowHeight="10420" tabRatio="904" firstSheet="2" activeTab="11" xr2:uid="{00000000-000D-0000-FFFF-FFFF00000000}"/>
  </bookViews>
  <sheets>
    <sheet name="Cover Page" sheetId="12" r:id="rId1"/>
    <sheet name="Dataset" sheetId="1" r:id="rId2"/>
    <sheet name="Question 1" sheetId="14" r:id="rId3"/>
    <sheet name="Question 2" sheetId="5" r:id="rId4"/>
    <sheet name="Question 3" sheetId="6" r:id="rId5"/>
    <sheet name="Question 4" sheetId="7" r:id="rId6"/>
    <sheet name="Question 5" sheetId="22" r:id="rId7"/>
    <sheet name="Question 6" sheetId="8" r:id="rId8"/>
    <sheet name="Question 7" sheetId="9" r:id="rId9"/>
    <sheet name="Question 8" sheetId="10" r:id="rId10"/>
    <sheet name="Question 9" sheetId="11" r:id="rId11"/>
    <sheet name="Question 10" sheetId="15" r:id="rId12"/>
  </sheets>
  <definedNames>
    <definedName name="_xlnm._FilterDatabase" localSheetId="1" hidden="1">Dataset!$A$1:$O$34</definedName>
    <definedName name="_xlnm._FilterDatabase" localSheetId="8" hidden="1">'Question 7'!$A$1:$B$61</definedName>
    <definedName name="_xlchart.v1.0" hidden="1">'Question 10'!$A$1</definedName>
    <definedName name="_xlchart.v1.1" hidden="1">'Question 10'!$A$2:$A$26</definedName>
    <definedName name="_xlchart.v1.2" hidden="1">'Question 10'!$B$1</definedName>
    <definedName name="_xlchart.v1.3" hidden="1">'Question 10'!$B$2:$B$26</definedName>
  </definedNames>
  <calcPr calcId="191029"/>
  <pivotCaches>
    <pivotCache cacheId="2" r:id="rId13"/>
    <pivotCache cacheId="3" r:id="rId14"/>
    <pivotCache cacheId="4"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8" i="8" l="1"/>
  <c r="G19" i="22"/>
  <c r="G18" i="22"/>
  <c r="G17" i="22"/>
  <c r="G16" i="22"/>
  <c r="F18" i="6"/>
  <c r="E23" i="6"/>
  <c r="E19" i="6"/>
  <c r="E18" i="6"/>
  <c r="F18" i="5"/>
  <c r="K40" i="11"/>
  <c r="K39" i="11"/>
  <c r="G21" i="8" l="1"/>
  <c r="G20" i="8"/>
  <c r="G19" i="8"/>
  <c r="F19" i="6"/>
  <c r="F20" i="6"/>
  <c r="F21" i="6"/>
  <c r="F22" i="6"/>
  <c r="G19" i="6"/>
  <c r="G20" i="6" s="1"/>
  <c r="G21" i="6" s="1"/>
  <c r="G22" i="6" s="1"/>
  <c r="E22" i="6"/>
  <c r="E21" i="6"/>
  <c r="E20" i="6"/>
  <c r="F21" i="5"/>
  <c r="F20" i="5"/>
  <c r="F19" i="5"/>
  <c r="G18" i="6" l="1"/>
</calcChain>
</file>

<file path=xl/sharedStrings.xml><?xml version="1.0" encoding="utf-8"?>
<sst xmlns="http://schemas.openxmlformats.org/spreadsheetml/2006/main" count="879" uniqueCount="147">
  <si>
    <t>Preschool</t>
  </si>
  <si>
    <t>Toddler</t>
  </si>
  <si>
    <t>Infant</t>
  </si>
  <si>
    <t>School-Age</t>
  </si>
  <si>
    <t>Gender</t>
  </si>
  <si>
    <t>Male</t>
  </si>
  <si>
    <t>Female</t>
  </si>
  <si>
    <t>Special Needs</t>
  </si>
  <si>
    <t>Yes</t>
  </si>
  <si>
    <t>No</t>
  </si>
  <si>
    <t>Unregulated</t>
  </si>
  <si>
    <t>Home-Based</t>
  </si>
  <si>
    <t>Center-Based</t>
  </si>
  <si>
    <t>School-Based</t>
  </si>
  <si>
    <t>Low Income</t>
  </si>
  <si>
    <t>Middle Income</t>
  </si>
  <si>
    <t>High Income</t>
  </si>
  <si>
    <t>Living Arrangement</t>
  </si>
  <si>
    <t>Lone Father</t>
  </si>
  <si>
    <t>Lone Mother</t>
  </si>
  <si>
    <t>Both Parent</t>
  </si>
  <si>
    <t>Other</t>
  </si>
  <si>
    <t>Physical Development</t>
  </si>
  <si>
    <t>Normal</t>
  </si>
  <si>
    <t>Above Normal</t>
  </si>
  <si>
    <t>Below Normal</t>
  </si>
  <si>
    <t>Socio-Emotional Development</t>
  </si>
  <si>
    <t>Average</t>
  </si>
  <si>
    <t>Below Average</t>
  </si>
  <si>
    <t>Above Average</t>
  </si>
  <si>
    <t>Intellectual Development</t>
  </si>
  <si>
    <t>Play Time Minutes</t>
  </si>
  <si>
    <t>Care Hours Per Week</t>
  </si>
  <si>
    <t>Literacy / Numeracy Score</t>
  </si>
  <si>
    <t>Age-Cohort</t>
  </si>
  <si>
    <t>Care Type</t>
  </si>
  <si>
    <t>Household Income</t>
  </si>
  <si>
    <t>Income Status</t>
  </si>
  <si>
    <t>Variables</t>
  </si>
  <si>
    <t>Measurement Scale</t>
  </si>
  <si>
    <t>Age Cohort</t>
  </si>
  <si>
    <t xml:space="preserve">Care Type </t>
  </si>
  <si>
    <t>Data Types</t>
  </si>
  <si>
    <t>Socioemotional Development</t>
  </si>
  <si>
    <t>Literacy / Numeracy  Score</t>
  </si>
  <si>
    <t xml:space="preserve"> </t>
  </si>
  <si>
    <t>High Level</t>
  </si>
  <si>
    <t>Low Level</t>
  </si>
  <si>
    <t>ID</t>
  </si>
  <si>
    <t>ID No</t>
  </si>
  <si>
    <t>Literacy / Numeracy Score For Female</t>
  </si>
  <si>
    <t>Literacy / Numeracy Score For Male</t>
  </si>
  <si>
    <t xml:space="preserve"> Income Status</t>
  </si>
  <si>
    <t>Child Care Expense Per Month</t>
  </si>
  <si>
    <t>Childcare Expenses</t>
  </si>
  <si>
    <t xml:space="preserve">The following is a raw data obtained from a survey of 60 participants who received childcare services.  
Only the responses of the first 12 respondents are shown here to indicate the type of information collected from participants.  
Refer to individual questions for the responses obtained from the 60 respondents. </t>
  </si>
  <si>
    <t>Service Satisfaction</t>
  </si>
  <si>
    <t>Education Level</t>
  </si>
  <si>
    <t>Very Satisfied</t>
  </si>
  <si>
    <t>College/University</t>
  </si>
  <si>
    <t>Satisfied</t>
  </si>
  <si>
    <t>Post University</t>
  </si>
  <si>
    <t>Not Satisfied</t>
  </si>
  <si>
    <t>High School</t>
  </si>
  <si>
    <t>Pre-High School</t>
  </si>
  <si>
    <t>Variable</t>
  </si>
  <si>
    <t>Description</t>
  </si>
  <si>
    <t>A unique identification number assigned to the child</t>
  </si>
  <si>
    <t>Age-cohort</t>
  </si>
  <si>
    <t>The age category of the child (infant, toddler, preschooler, school-age)</t>
  </si>
  <si>
    <t>The gender of the child (male or female).</t>
  </si>
  <si>
    <t>Whether the child requires special attention and specific neccessities</t>
  </si>
  <si>
    <t>The type of child care services received by the child (home-based, school-based, center-based, unregulated)</t>
  </si>
  <si>
    <t>The income category of the child's parent (low-income, middle income, high income)</t>
  </si>
  <si>
    <t>The annual income of the child's parent ($)</t>
  </si>
  <si>
    <t xml:space="preserve">Who the child is living with (lone mother, lone father, both parent, other) </t>
  </si>
  <si>
    <t>Care Hours</t>
  </si>
  <si>
    <t xml:space="preserve">The number of hours of child care being received by the child in a week </t>
  </si>
  <si>
    <t>Literacy / Numerical Score</t>
  </si>
  <si>
    <t>The literacy and numerical test score obtained by the child (out of 100)</t>
  </si>
  <si>
    <t>Playtime</t>
  </si>
  <si>
    <t xml:space="preserve">The duration of playtime by a child in a week (in hours) </t>
  </si>
  <si>
    <t>The amount paid by parent for the childcare services in a month</t>
  </si>
  <si>
    <t>The levelof physical development of a child (below normal, normal and above normal)</t>
  </si>
  <si>
    <t>Socio-emotional Development</t>
  </si>
  <si>
    <t>The level of socio-emotional development of a child (below normal, normal and above normal)</t>
  </si>
  <si>
    <t>The levelof intellectual development of a child (below normal, normal and above normal)</t>
  </si>
  <si>
    <t xml:space="preserve">The level of satisfaction expresssed by the child's parent for the childcare services received (very satisfied, satisfied, not satisfied). </t>
  </si>
  <si>
    <t xml:space="preserve">The highest level of education attained by the child's parent (pre-high school, high school, college/university and post-graduate) </t>
  </si>
  <si>
    <t>Educational Level</t>
  </si>
  <si>
    <t>Post Graduate</t>
  </si>
  <si>
    <t>Categorical</t>
  </si>
  <si>
    <t>Numerical</t>
  </si>
  <si>
    <t>Nominal</t>
  </si>
  <si>
    <t>Ordinal</t>
  </si>
  <si>
    <t>Ratio</t>
  </si>
  <si>
    <t>Interval</t>
  </si>
  <si>
    <t>Living arrangement</t>
  </si>
  <si>
    <t>Both parents</t>
  </si>
  <si>
    <t xml:space="preserve">Lone mother </t>
  </si>
  <si>
    <t>lone father</t>
  </si>
  <si>
    <t>other</t>
  </si>
  <si>
    <t>Count</t>
  </si>
  <si>
    <t>Total</t>
  </si>
  <si>
    <t xml:space="preserve">play time </t>
  </si>
  <si>
    <t>frequency</t>
  </si>
  <si>
    <t>percentage</t>
  </si>
  <si>
    <t>cumulative %</t>
  </si>
  <si>
    <t>301-400</t>
  </si>
  <si>
    <t>401-500</t>
  </si>
  <si>
    <t>501-600</t>
  </si>
  <si>
    <t>201-300</t>
  </si>
  <si>
    <t>0-200</t>
  </si>
  <si>
    <t>total</t>
  </si>
  <si>
    <t>Row Labels</t>
  </si>
  <si>
    <t>Grand Total</t>
  </si>
  <si>
    <t>Column Labels</t>
  </si>
  <si>
    <t>Count of Age-Cohort</t>
  </si>
  <si>
    <t>education level</t>
  </si>
  <si>
    <t>high school</t>
  </si>
  <si>
    <t>post graduate</t>
  </si>
  <si>
    <t>college/university</t>
  </si>
  <si>
    <t>pre-high school</t>
  </si>
  <si>
    <t>care type</t>
  </si>
  <si>
    <t>Home-based</t>
  </si>
  <si>
    <t>center-based</t>
  </si>
  <si>
    <t>school-based</t>
  </si>
  <si>
    <t>unregulated</t>
  </si>
  <si>
    <t>Count of Intellectual Development</t>
  </si>
  <si>
    <t>Count of Special Needs</t>
  </si>
  <si>
    <t>special needs</t>
  </si>
  <si>
    <t>Mean</t>
  </si>
  <si>
    <t>Standard Error</t>
  </si>
  <si>
    <t>Median</t>
  </si>
  <si>
    <t>Mode</t>
  </si>
  <si>
    <t>Standard Deviation</t>
  </si>
  <si>
    <t>Sample Variance</t>
  </si>
  <si>
    <t>Kurtosis</t>
  </si>
  <si>
    <t>Skewness</t>
  </si>
  <si>
    <t>Range</t>
  </si>
  <si>
    <t>Minimum</t>
  </si>
  <si>
    <t>Maximum</t>
  </si>
  <si>
    <t>Sum</t>
  </si>
  <si>
    <t>coefficient of variation</t>
  </si>
  <si>
    <t>males</t>
  </si>
  <si>
    <t>females</t>
  </si>
  <si>
    <t>income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</si>
</sst>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0_ ;[Red]\-#,##0\ "/>
    <numFmt numFmtId="166" formatCode="&quot;$&quot;#,##0"/>
  </numFmts>
  <fonts count="11" x14ac:knownFonts="1">
    <font>
      <sz val="11"/>
      <color theme="1"/>
      <name val="Calibri"/>
      <family val="2"/>
      <scheme val="minor"/>
    </font>
    <font>
      <sz val="11"/>
      <color rgb="FF006100"/>
      <name val="Calibri"/>
      <family val="2"/>
      <scheme val="minor"/>
    </font>
    <font>
      <b/>
      <sz val="11"/>
      <color rgb="FFFA7D00"/>
      <name val="Calibri"/>
      <family val="2"/>
      <scheme val="minor"/>
    </font>
    <font>
      <sz val="10"/>
      <color theme="1"/>
      <name val="Georgia"/>
      <family val="1"/>
    </font>
    <font>
      <sz val="11"/>
      <color theme="0"/>
      <name val="Georgia"/>
      <family val="1"/>
    </font>
    <font>
      <sz val="10"/>
      <color theme="0"/>
      <name val="Georgia"/>
      <family val="1"/>
    </font>
    <font>
      <sz val="10"/>
      <color theme="1"/>
      <name val="Calibri"/>
      <family val="2"/>
      <scheme val="minor"/>
    </font>
    <font>
      <sz val="10"/>
      <name val="Georgia"/>
      <family val="1"/>
    </font>
    <font>
      <b/>
      <sz val="11"/>
      <color theme="0"/>
      <name val="Calibri"/>
      <family val="2"/>
      <scheme val="minor"/>
    </font>
    <font>
      <sz val="10.5"/>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0"/>
        <bgColor indexed="64"/>
      </patternFill>
    </fill>
    <fill>
      <patternFill patternType="solid">
        <fgColor rgb="FFF2F2F2"/>
      </patternFill>
    </fill>
    <fill>
      <patternFill patternType="solid">
        <fgColor theme="9" tint="-0.49998474074526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auto="1"/>
      </bottom>
      <diagonal/>
    </border>
  </borders>
  <cellStyleXfs count="3">
    <xf numFmtId="0" fontId="0" fillId="0" borderId="0"/>
    <xf numFmtId="0" fontId="1" fillId="2" borderId="0" applyNumberFormat="0" applyBorder="0" applyAlignment="0" applyProtection="0"/>
    <xf numFmtId="0" fontId="2" fillId="5" borderId="11" applyNumberFormat="0" applyAlignment="0" applyProtection="0"/>
  </cellStyleXfs>
  <cellXfs count="58">
    <xf numFmtId="0" fontId="0" fillId="0" borderId="0" xfId="0"/>
    <xf numFmtId="0" fontId="0" fillId="0" borderId="0" xfId="0" applyAlignment="1">
      <alignment horizontal="center"/>
    </xf>
    <xf numFmtId="0" fontId="1" fillId="4" borderId="3" xfId="1" applyFill="1" applyBorder="1"/>
    <xf numFmtId="0" fontId="1" fillId="4" borderId="4" xfId="1" applyFill="1" applyBorder="1"/>
    <xf numFmtId="0" fontId="1" fillId="4" borderId="5" xfId="1" applyFill="1" applyBorder="1"/>
    <xf numFmtId="0" fontId="1" fillId="4" borderId="6" xfId="1" applyFill="1" applyBorder="1"/>
    <xf numFmtId="0" fontId="1" fillId="4" borderId="0" xfId="1" applyFill="1"/>
    <xf numFmtId="0" fontId="1" fillId="4" borderId="7" xfId="1" applyFill="1" applyBorder="1"/>
    <xf numFmtId="0" fontId="1" fillId="4" borderId="8" xfId="1" applyFill="1" applyBorder="1"/>
    <xf numFmtId="0" fontId="1" fillId="4" borderId="9" xfId="1" applyFill="1" applyBorder="1"/>
    <xf numFmtId="0" fontId="1" fillId="4" borderId="10" xfId="1" applyFill="1" applyBorder="1"/>
    <xf numFmtId="0" fontId="3" fillId="3" borderId="1" xfId="0" applyFont="1" applyFill="1" applyBorder="1" applyAlignment="1">
      <alignment horizontal="center"/>
    </xf>
    <xf numFmtId="0" fontId="4" fillId="6" borderId="1" xfId="0" applyFont="1" applyFill="1" applyBorder="1" applyAlignment="1">
      <alignment horizontal="center" vertical="center"/>
    </xf>
    <xf numFmtId="0" fontId="0" fillId="0" borderId="0" xfId="0" applyAlignment="1">
      <alignment horizontal="left"/>
    </xf>
    <xf numFmtId="0" fontId="3" fillId="3" borderId="1" xfId="0" applyFont="1" applyFill="1" applyBorder="1" applyAlignment="1">
      <alignment horizontal="left"/>
    </xf>
    <xf numFmtId="0" fontId="5" fillId="6" borderId="1" xfId="0" applyFont="1" applyFill="1" applyBorder="1" applyAlignment="1">
      <alignment horizontal="center" vertical="center"/>
    </xf>
    <xf numFmtId="0" fontId="6" fillId="0" borderId="0" xfId="0" applyFont="1"/>
    <xf numFmtId="165" fontId="3" fillId="3" borderId="1" xfId="0" applyNumberFormat="1" applyFont="1" applyFill="1" applyBorder="1" applyAlignment="1">
      <alignment horizontal="center"/>
    </xf>
    <xf numFmtId="0" fontId="7" fillId="3" borderId="1" xfId="2"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164" fontId="3" fillId="3" borderId="1" xfId="0" applyNumberFormat="1" applyFont="1" applyFill="1" applyBorder="1" applyAlignment="1">
      <alignment horizontal="center"/>
    </xf>
    <xf numFmtId="0" fontId="3" fillId="3" borderId="1" xfId="0" applyFont="1" applyFill="1" applyBorder="1" applyAlignment="1">
      <alignment horizontal="left" wrapText="1"/>
    </xf>
    <xf numFmtId="0" fontId="3" fillId="3" borderId="1" xfId="0" applyFont="1" applyFill="1" applyBorder="1" applyAlignment="1">
      <alignment horizontal="left" vertical="center"/>
    </xf>
    <xf numFmtId="0" fontId="5" fillId="6" borderId="1" xfId="0" applyFont="1" applyFill="1" applyBorder="1" applyAlignment="1">
      <alignment horizontal="left" vertical="center"/>
    </xf>
    <xf numFmtId="0" fontId="5" fillId="6" borderId="2" xfId="0" applyFont="1" applyFill="1" applyBorder="1" applyAlignment="1">
      <alignment horizontal="left" vertical="center" wrapText="1"/>
    </xf>
    <xf numFmtId="166" fontId="3" fillId="3" borderId="1" xfId="0" applyNumberFormat="1" applyFont="1" applyFill="1" applyBorder="1" applyAlignment="1">
      <alignment horizontal="center"/>
    </xf>
    <xf numFmtId="0" fontId="8" fillId="6" borderId="0" xfId="0" applyFont="1" applyFill="1"/>
    <xf numFmtId="0" fontId="8" fillId="6" borderId="0" xfId="0" applyFont="1" applyFill="1" applyAlignment="1">
      <alignment horizontal="left"/>
    </xf>
    <xf numFmtId="0" fontId="0" fillId="3" borderId="0" xfId="0" applyFill="1" applyAlignment="1">
      <alignment wrapText="1"/>
    </xf>
    <xf numFmtId="0" fontId="9" fillId="3" borderId="0" xfId="0" applyFont="1" applyFill="1" applyAlignment="1">
      <alignment horizontal="left"/>
    </xf>
    <xf numFmtId="0" fontId="9" fillId="3" borderId="0" xfId="0" applyFont="1" applyFill="1"/>
    <xf numFmtId="0" fontId="0" fillId="3" borderId="0" xfId="0" applyFill="1"/>
    <xf numFmtId="0" fontId="3" fillId="3" borderId="1" xfId="0" applyFont="1" applyFill="1" applyBorder="1" applyAlignment="1">
      <alignment horizontal="left" indent="1"/>
    </xf>
    <xf numFmtId="0" fontId="0" fillId="0" borderId="0" xfId="0" applyBorder="1"/>
    <xf numFmtId="10" fontId="0" fillId="0" borderId="0"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7" xfId="0" applyFill="1" applyBorder="1"/>
    <xf numFmtId="0" fontId="0" fillId="0" borderId="19" xfId="0" applyBorder="1"/>
    <xf numFmtId="0" fontId="0" fillId="0" borderId="20" xfId="0" applyBorder="1"/>
    <xf numFmtId="0" fontId="0" fillId="0" borderId="0" xfId="0" pivotButton="1"/>
    <xf numFmtId="0" fontId="0" fillId="0" borderId="0" xfId="0" applyNumberFormat="1"/>
    <xf numFmtId="10" fontId="0" fillId="0" borderId="0" xfId="0" applyNumberFormat="1"/>
    <xf numFmtId="9" fontId="0" fillId="0" borderId="0" xfId="0" applyNumberFormat="1"/>
    <xf numFmtId="0" fontId="0" fillId="0" borderId="0" xfId="0" applyFill="1" applyBorder="1" applyAlignment="1"/>
    <xf numFmtId="0" fontId="0" fillId="0" borderId="13" xfId="0" applyFill="1" applyBorder="1" applyAlignment="1"/>
    <xf numFmtId="0" fontId="10" fillId="0" borderId="21" xfId="0" applyFont="1" applyFill="1" applyBorder="1" applyAlignment="1">
      <alignment horizontal="center"/>
    </xf>
    <xf numFmtId="0" fontId="0" fillId="0" borderId="12" xfId="0" applyBorder="1" applyAlignment="1">
      <alignment horizontal="center" vertical="center" wrapText="1"/>
    </xf>
    <xf numFmtId="0" fontId="0" fillId="0" borderId="12" xfId="0" applyBorder="1" applyAlignment="1">
      <alignment horizontal="center" vertical="center"/>
    </xf>
    <xf numFmtId="0" fontId="9" fillId="3" borderId="0" xfId="0" applyFont="1" applyFill="1"/>
    <xf numFmtId="0" fontId="9" fillId="3" borderId="0" xfId="0" applyFont="1" applyFill="1" applyAlignment="1">
      <alignment horizontal="left" wrapText="1"/>
    </xf>
    <xf numFmtId="0" fontId="9" fillId="3" borderId="0" xfId="0" applyFont="1" applyFill="1" applyAlignment="1">
      <alignment horizontal="left"/>
    </xf>
    <xf numFmtId="0" fontId="9" fillId="3" borderId="0" xfId="0" applyFont="1" applyFill="1" applyAlignment="1">
      <alignment wrapText="1"/>
    </xf>
  </cellXfs>
  <cellStyles count="3">
    <cellStyle name="Calculation" xfId="2" builtinId="22"/>
    <cellStyle name="Good" xfId="1" builtinId="26"/>
    <cellStyle name="Normal" xfId="0" builtinId="0"/>
  </cellStyles>
  <dxfs count="3">
    <dxf>
      <numFmt numFmtId="13" formatCode="0%"/>
    </dxf>
    <dxf>
      <numFmt numFmtId="14" formatCode="0.00%"/>
    </dxf>
    <dxf>
      <numFmt numFmtId="0" formatCode="General"/>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parents</a:t>
            </a:r>
            <a:r>
              <a:rPr lang="en-US" baseline="0"/>
              <a:t> level of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5'!$G$15</c:f>
              <c:strCache>
                <c:ptCount val="1"/>
                <c:pt idx="0">
                  <c:v>frequency</c:v>
                </c:pt>
              </c:strCache>
            </c:strRef>
          </c:tx>
          <c:spPr>
            <a:solidFill>
              <a:schemeClr val="accent6"/>
            </a:solidFill>
            <a:ln>
              <a:noFill/>
            </a:ln>
            <a:effectLst/>
          </c:spPr>
          <c:invertIfNegative val="0"/>
          <c:cat>
            <c:strRef>
              <c:f>'Question 5'!$F$16:$F$19</c:f>
              <c:strCache>
                <c:ptCount val="4"/>
                <c:pt idx="0">
                  <c:v>high school</c:v>
                </c:pt>
                <c:pt idx="1">
                  <c:v>post graduate</c:v>
                </c:pt>
                <c:pt idx="2">
                  <c:v>college/university</c:v>
                </c:pt>
                <c:pt idx="3">
                  <c:v>pre-high school</c:v>
                </c:pt>
              </c:strCache>
            </c:strRef>
          </c:cat>
          <c:val>
            <c:numRef>
              <c:f>'Question 5'!$G$16:$G$19</c:f>
              <c:numCache>
                <c:formatCode>General</c:formatCode>
                <c:ptCount val="4"/>
                <c:pt idx="0">
                  <c:v>26</c:v>
                </c:pt>
                <c:pt idx="1">
                  <c:v>10</c:v>
                </c:pt>
                <c:pt idx="2">
                  <c:v>18</c:v>
                </c:pt>
                <c:pt idx="3">
                  <c:v>6</c:v>
                </c:pt>
              </c:numCache>
            </c:numRef>
          </c:val>
          <c:extLst>
            <c:ext xmlns:c16="http://schemas.microsoft.com/office/drawing/2014/chart" uri="{C3380CC4-5D6E-409C-BE32-E72D297353CC}">
              <c16:uniqueId val="{00000000-3341-4683-BA52-2DA3E1B35DC8}"/>
            </c:ext>
          </c:extLst>
        </c:ser>
        <c:dLbls>
          <c:showLegendKey val="0"/>
          <c:showVal val="0"/>
          <c:showCatName val="0"/>
          <c:showSerName val="0"/>
          <c:showPercent val="0"/>
          <c:showBubbleSize val="0"/>
        </c:dLbls>
        <c:gapWidth val="219"/>
        <c:overlap val="-27"/>
        <c:axId val="2081496736"/>
        <c:axId val="1631682224"/>
      </c:barChart>
      <c:catAx>
        <c:axId val="208149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82224"/>
        <c:crosses val="autoZero"/>
        <c:auto val="1"/>
        <c:lblAlgn val="ctr"/>
        <c:lblOffset val="100"/>
        <c:noMultiLvlLbl val="0"/>
      </c:catAx>
      <c:valAx>
        <c:axId val="163168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9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care</a:t>
            </a:r>
            <a:r>
              <a:rPr lang="en-US" baseline="0"/>
              <a:t>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'Question 6'!$G$17</c:f>
              <c:strCache>
                <c:ptCount val="1"/>
                <c:pt idx="0">
                  <c:v>frequency</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151-444C-AFA9-0F427ECABED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151-444C-AFA9-0F427ECABED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151-444C-AFA9-0F427ECABED2}"/>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151-444C-AFA9-0F427ECABE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6'!$F$18:$F$21</c:f>
              <c:strCache>
                <c:ptCount val="4"/>
                <c:pt idx="0">
                  <c:v>Home-based</c:v>
                </c:pt>
                <c:pt idx="1">
                  <c:v>center-based</c:v>
                </c:pt>
                <c:pt idx="2">
                  <c:v>school-based</c:v>
                </c:pt>
                <c:pt idx="3">
                  <c:v>unregulated</c:v>
                </c:pt>
              </c:strCache>
            </c:strRef>
          </c:cat>
          <c:val>
            <c:numRef>
              <c:f>'Question 6'!$G$18:$G$21</c:f>
              <c:numCache>
                <c:formatCode>General</c:formatCode>
                <c:ptCount val="4"/>
                <c:pt idx="0">
                  <c:v>13</c:v>
                </c:pt>
                <c:pt idx="1">
                  <c:v>20</c:v>
                </c:pt>
                <c:pt idx="2">
                  <c:v>15</c:v>
                </c:pt>
                <c:pt idx="3">
                  <c:v>12</c:v>
                </c:pt>
              </c:numCache>
            </c:numRef>
          </c:val>
          <c:extLst>
            <c:ext xmlns:c16="http://schemas.microsoft.com/office/drawing/2014/chart" uri="{C3380CC4-5D6E-409C-BE32-E72D297353CC}">
              <c16:uniqueId val="{00000000-31F2-4BAB-86A3-5916DFB8CE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[ECS Project 1 - Dataset C.xlsx]Question 7!PivotTable5</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7'!$G$18:$G$19</c:f>
              <c:strCache>
                <c:ptCount val="1"/>
                <c:pt idx="0">
                  <c:v>Female</c:v>
                </c:pt>
              </c:strCache>
            </c:strRef>
          </c:tx>
          <c:spPr>
            <a:solidFill>
              <a:schemeClr val="accent6"/>
            </a:solidFill>
            <a:ln>
              <a:noFill/>
            </a:ln>
            <a:effectLst/>
          </c:spPr>
          <c:invertIfNegative val="0"/>
          <c:cat>
            <c:strRef>
              <c:f>'Question 7'!$F$20:$F$23</c:f>
              <c:strCache>
                <c:ptCount val="3"/>
                <c:pt idx="0">
                  <c:v>Above Average</c:v>
                </c:pt>
                <c:pt idx="1">
                  <c:v>Average</c:v>
                </c:pt>
                <c:pt idx="2">
                  <c:v>Below Average</c:v>
                </c:pt>
              </c:strCache>
            </c:strRef>
          </c:cat>
          <c:val>
            <c:numRef>
              <c:f>'Question 7'!$G$20:$G$23</c:f>
              <c:numCache>
                <c:formatCode>General</c:formatCode>
                <c:ptCount val="3"/>
                <c:pt idx="0">
                  <c:v>5</c:v>
                </c:pt>
                <c:pt idx="1">
                  <c:v>21</c:v>
                </c:pt>
                <c:pt idx="2">
                  <c:v>6</c:v>
                </c:pt>
              </c:numCache>
            </c:numRef>
          </c:val>
          <c:extLst>
            <c:ext xmlns:c16="http://schemas.microsoft.com/office/drawing/2014/chart" uri="{C3380CC4-5D6E-409C-BE32-E72D297353CC}">
              <c16:uniqueId val="{00000000-AF09-4E2D-A90C-6B9911FEBE05}"/>
            </c:ext>
          </c:extLst>
        </c:ser>
        <c:ser>
          <c:idx val="1"/>
          <c:order val="1"/>
          <c:tx>
            <c:strRef>
              <c:f>'Question 7'!$H$18:$H$19</c:f>
              <c:strCache>
                <c:ptCount val="1"/>
                <c:pt idx="0">
                  <c:v>Male</c:v>
                </c:pt>
              </c:strCache>
            </c:strRef>
          </c:tx>
          <c:spPr>
            <a:solidFill>
              <a:schemeClr val="accent5"/>
            </a:solidFill>
            <a:ln>
              <a:noFill/>
            </a:ln>
            <a:effectLst/>
          </c:spPr>
          <c:invertIfNegative val="0"/>
          <c:cat>
            <c:strRef>
              <c:f>'Question 7'!$F$20:$F$23</c:f>
              <c:strCache>
                <c:ptCount val="3"/>
                <c:pt idx="0">
                  <c:v>Above Average</c:v>
                </c:pt>
                <c:pt idx="1">
                  <c:v>Average</c:v>
                </c:pt>
                <c:pt idx="2">
                  <c:v>Below Average</c:v>
                </c:pt>
              </c:strCache>
            </c:strRef>
          </c:cat>
          <c:val>
            <c:numRef>
              <c:f>'Question 7'!$H$20:$H$23</c:f>
              <c:numCache>
                <c:formatCode>General</c:formatCode>
                <c:ptCount val="3"/>
                <c:pt idx="0">
                  <c:v>5</c:v>
                </c:pt>
                <c:pt idx="1">
                  <c:v>17</c:v>
                </c:pt>
                <c:pt idx="2">
                  <c:v>6</c:v>
                </c:pt>
              </c:numCache>
            </c:numRef>
          </c:val>
          <c:extLst>
            <c:ext xmlns:c16="http://schemas.microsoft.com/office/drawing/2014/chart" uri="{C3380CC4-5D6E-409C-BE32-E72D297353CC}">
              <c16:uniqueId val="{00000001-AF09-4E2D-A90C-6B9911FEBE05}"/>
            </c:ext>
          </c:extLst>
        </c:ser>
        <c:dLbls>
          <c:showLegendKey val="0"/>
          <c:showVal val="0"/>
          <c:showCatName val="0"/>
          <c:showSerName val="0"/>
          <c:showPercent val="0"/>
          <c:showBubbleSize val="0"/>
        </c:dLbls>
        <c:gapWidth val="219"/>
        <c:overlap val="-27"/>
        <c:axId val="2088104448"/>
        <c:axId val="1954781152"/>
      </c:barChart>
      <c:catAx>
        <c:axId val="20881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81152"/>
        <c:crosses val="autoZero"/>
        <c:auto val="1"/>
        <c:lblAlgn val="ctr"/>
        <c:lblOffset val="100"/>
        <c:noMultiLvlLbl val="0"/>
      </c:catAx>
      <c:valAx>
        <c:axId val="195478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0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[ECS Project 1 - Dataset C.xlsx]Question 8!PivotTable6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Care</a:t>
            </a:r>
            <a:r>
              <a:rPr lang="en-US" baseline="0"/>
              <a:t> type and special needs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'Question 8'!$G$16:$G$17</c:f>
              <c:strCache>
                <c:ptCount val="1"/>
                <c:pt idx="0">
                  <c:v>No</c:v>
                </c:pt>
              </c:strCache>
            </c:strRef>
          </c:tx>
          <c:spPr>
            <a:solidFill>
              <a:schemeClr val="accent1"/>
            </a:solidFill>
            <a:ln>
              <a:noFill/>
            </a:ln>
            <a:effectLst/>
          </c:spPr>
          <c:invertIfNegative val="0"/>
          <c:cat>
            <c:strRef>
              <c:f>'Question 8'!$F$18:$F$22</c:f>
              <c:strCache>
                <c:ptCount val="4"/>
                <c:pt idx="0">
                  <c:v>Center-Based</c:v>
                </c:pt>
                <c:pt idx="1">
                  <c:v>Home-Based</c:v>
                </c:pt>
                <c:pt idx="2">
                  <c:v>School-Based</c:v>
                </c:pt>
                <c:pt idx="3">
                  <c:v>Unregulated</c:v>
                </c:pt>
              </c:strCache>
            </c:strRef>
          </c:cat>
          <c:val>
            <c:numRef>
              <c:f>'Question 8'!$G$18:$G$22</c:f>
              <c:numCache>
                <c:formatCode>0.00%</c:formatCode>
                <c:ptCount val="4"/>
                <c:pt idx="0">
                  <c:v>0.26666666666666666</c:v>
                </c:pt>
                <c:pt idx="1">
                  <c:v>0.1</c:v>
                </c:pt>
                <c:pt idx="2">
                  <c:v>0.18333333333333332</c:v>
                </c:pt>
                <c:pt idx="3">
                  <c:v>0.1</c:v>
                </c:pt>
              </c:numCache>
            </c:numRef>
          </c:val>
          <c:extLst>
            <c:ext xmlns:c16="http://schemas.microsoft.com/office/drawing/2014/chart" uri="{C3380CC4-5D6E-409C-BE32-E72D297353CC}">
              <c16:uniqueId val="{00000000-4C53-4B6F-B30C-199D4A21F592}"/>
            </c:ext>
          </c:extLst>
        </c:ser>
        <c:ser>
          <c:idx val="1"/>
          <c:order val="1"/>
          <c:tx>
            <c:strRef>
              <c:f>'Question 8'!$H$16:$H$17</c:f>
              <c:strCache>
                <c:ptCount val="1"/>
                <c:pt idx="0">
                  <c:v>Yes</c:v>
                </c:pt>
              </c:strCache>
            </c:strRef>
          </c:tx>
          <c:spPr>
            <a:solidFill>
              <a:schemeClr val="accent2"/>
            </a:solidFill>
            <a:ln>
              <a:noFill/>
            </a:ln>
            <a:effectLst/>
          </c:spPr>
          <c:invertIfNegative val="0"/>
          <c:cat>
            <c:strRef>
              <c:f>'Question 8'!$F$18:$F$22</c:f>
              <c:strCache>
                <c:ptCount val="4"/>
                <c:pt idx="0">
                  <c:v>Center-Based</c:v>
                </c:pt>
                <c:pt idx="1">
                  <c:v>Home-Based</c:v>
                </c:pt>
                <c:pt idx="2">
                  <c:v>School-Based</c:v>
                </c:pt>
                <c:pt idx="3">
                  <c:v>Unregulated</c:v>
                </c:pt>
              </c:strCache>
            </c:strRef>
          </c:cat>
          <c:val>
            <c:numRef>
              <c:f>'Question 8'!$H$18:$H$22</c:f>
              <c:numCache>
                <c:formatCode>0.00%</c:formatCode>
                <c:ptCount val="4"/>
                <c:pt idx="0">
                  <c:v>6.6666666666666666E-2</c:v>
                </c:pt>
                <c:pt idx="1">
                  <c:v>0.11666666666666667</c:v>
                </c:pt>
                <c:pt idx="2">
                  <c:v>6.6666666666666666E-2</c:v>
                </c:pt>
                <c:pt idx="3">
                  <c:v>0.1</c:v>
                </c:pt>
              </c:numCache>
            </c:numRef>
          </c:val>
          <c:extLst>
            <c:ext xmlns:c16="http://schemas.microsoft.com/office/drawing/2014/chart" uri="{C3380CC4-5D6E-409C-BE32-E72D297353CC}">
              <c16:uniqueId val="{00000001-4C53-4B6F-B30C-199D4A21F592}"/>
            </c:ext>
          </c:extLst>
        </c:ser>
        <c:dLbls>
          <c:showLegendKey val="0"/>
          <c:showVal val="0"/>
          <c:showCatName val="0"/>
          <c:showSerName val="0"/>
          <c:showPercent val="0"/>
          <c:showBubbleSize val="0"/>
        </c:dLbls>
        <c:gapWidth val="150"/>
        <c:overlap val="100"/>
        <c:axId val="2097527920"/>
        <c:axId val="1638620000"/>
      </c:barChart>
      <c:catAx>
        <c:axId val="209752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620000"/>
        <c:crosses val="autoZero"/>
        <c:auto val="1"/>
        <c:lblAlgn val="ctr"/>
        <c:lblOffset val="100"/>
        <c:noMultiLvlLbl val="0"/>
      </c:catAx>
      <c:valAx>
        <c:axId val="1638620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5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Box-plot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a:t>
          </a:r>
        </a:p>
      </cx:txPr>
    </cx:title>
    <cx:plotArea>
      <cx:plotAreaRegion>
        <cx:series layoutId="boxWhisker" uniqueId="{763EDA8D-11BF-4F7F-84AD-2F57DBE4CB81}">
          <cx:tx>
            <cx:txData>
              <cx:f>_xlchart.v1.0</cx:f>
              <cx:v>Literacy / Numeracy Score For Female</cx:v>
            </cx:txData>
          </cx:tx>
          <cx:dataLabels>
            <cx:visibility seriesName="0" categoryName="0" value="1"/>
          </cx:dataLabels>
          <cx:dataId val="0"/>
          <cx:layoutPr>
            <cx:visibility meanLine="0" meanMarker="1" nonoutliers="0" outliers="1"/>
            <cx:statistics quartileMethod="exclusive"/>
          </cx:layoutPr>
        </cx:series>
        <cx:series layoutId="boxWhisker" uniqueId="{48BBF2C7-5A05-4C12-85FF-9A203C3471A4}">
          <cx:tx>
            <cx:txData>
              <cx:f>_xlchart.v1.2</cx:f>
              <cx:v>Literacy / Numeracy Score For Male</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ckLabels/>
      </cx:axis>
      <cx:axis id="1">
        <cx:valScaling/>
        <cx:tickLabels/>
      </cx:axis>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601899</xdr:colOff>
      <xdr:row>14</xdr:row>
      <xdr:rowOff>179072</xdr:rowOff>
    </xdr:from>
    <xdr:ext cx="7899670" cy="733423"/>
    <xdr:sp macro="" textlink="">
      <xdr:nvSpPr>
        <xdr:cNvPr id="2" name="TextBox 1">
          <a:extLst>
            <a:ext uri="{FF2B5EF4-FFF2-40B4-BE49-F238E27FC236}">
              <a16:creationId xmlns:a16="http://schemas.microsoft.com/office/drawing/2014/main" id="{F72C5480-862D-484B-8D95-9E828535EB62}"/>
            </a:ext>
          </a:extLst>
        </xdr:cNvPr>
        <xdr:cNvSpPr txBox="1"/>
      </xdr:nvSpPr>
      <xdr:spPr>
        <a:xfrm>
          <a:off x="1209878" y="2894710"/>
          <a:ext cx="7899670" cy="733423"/>
        </a:xfrm>
        <a:prstGeom prst="rect">
          <a:avLst/>
        </a:prstGeom>
        <a:solidFill>
          <a:schemeClr val="accent5">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r>
            <a:rPr lang="en-US" sz="1200" b="1" baseline="0">
              <a:solidFill>
                <a:srgbClr val="0033CC"/>
              </a:solidFill>
              <a:latin typeface="Georgia" panose="02040502050405020303" pitchFamily="18" charset="0"/>
            </a:rPr>
            <a:t>STUDENT NAME:</a:t>
          </a:r>
          <a:r>
            <a:rPr lang="en-US" sz="1200" b="0" baseline="0">
              <a:solidFill>
                <a:schemeClr val="tx1"/>
              </a:solidFill>
              <a:latin typeface="Georgia" panose="02040502050405020303" pitchFamily="18" charset="0"/>
            </a:rPr>
            <a:t>   </a:t>
          </a:r>
        </a:p>
        <a:p>
          <a:r>
            <a:rPr lang="en-US" sz="1200" baseline="0">
              <a:solidFill>
                <a:schemeClr val="tx1"/>
              </a:solidFill>
              <a:latin typeface="Georgia" panose="02040502050405020303" pitchFamily="18" charset="0"/>
            </a:rPr>
            <a:t>                                     </a:t>
          </a:r>
        </a:p>
        <a:p>
          <a:endParaRPr lang="en-US" sz="1200" baseline="0">
            <a:solidFill>
              <a:schemeClr val="tx1"/>
            </a:solidFill>
            <a:latin typeface="Georgia" panose="02040502050405020303" pitchFamily="18" charset="0"/>
          </a:endParaRPr>
        </a:p>
        <a:p>
          <a:endParaRPr lang="en-US" sz="1600" baseline="0">
            <a:solidFill>
              <a:schemeClr val="tx1"/>
            </a:solidFill>
          </a:endParaRPr>
        </a:p>
        <a:p>
          <a:endParaRPr lang="en-US" sz="1600" baseline="0">
            <a:solidFill>
              <a:schemeClr val="tx1"/>
            </a:solidFill>
          </a:endParaRPr>
        </a:p>
        <a:p>
          <a:endParaRPr lang="en-US" sz="1600" baseline="0">
            <a:solidFill>
              <a:schemeClr val="tx1"/>
            </a:solidFill>
          </a:endParaRPr>
        </a:p>
        <a:p>
          <a:endParaRPr lang="en-US" sz="1600" baseline="0">
            <a:solidFill>
              <a:schemeClr val="tx1"/>
            </a:solidFill>
          </a:endParaRPr>
        </a:p>
        <a:p>
          <a:endParaRPr lang="en-US" sz="1600" baseline="0">
            <a:solidFill>
              <a:schemeClr val="tx1"/>
            </a:solidFill>
          </a:endParaRPr>
        </a:p>
        <a:p>
          <a:endParaRPr lang="en-US" sz="1600" baseline="0">
            <a:solidFill>
              <a:schemeClr val="tx1"/>
            </a:solidFill>
          </a:endParaRPr>
        </a:p>
      </xdr:txBody>
    </xdr:sp>
    <xdr:clientData/>
  </xdr:oneCellAnchor>
  <xdr:oneCellAnchor>
    <xdr:from>
      <xdr:col>2</xdr:col>
      <xdr:colOff>19294</xdr:colOff>
      <xdr:row>20</xdr:row>
      <xdr:rowOff>29791</xdr:rowOff>
    </xdr:from>
    <xdr:ext cx="1828799" cy="733423"/>
    <xdr:sp macro="" textlink="">
      <xdr:nvSpPr>
        <xdr:cNvPr id="4" name="TextBox 3">
          <a:extLst>
            <a:ext uri="{FF2B5EF4-FFF2-40B4-BE49-F238E27FC236}">
              <a16:creationId xmlns:a16="http://schemas.microsoft.com/office/drawing/2014/main" id="{01C2E76A-97DD-46AB-8CA1-B39ED7750D0E}"/>
            </a:ext>
          </a:extLst>
        </xdr:cNvPr>
        <xdr:cNvSpPr txBox="1"/>
      </xdr:nvSpPr>
      <xdr:spPr>
        <a:xfrm>
          <a:off x="1235251" y="3900589"/>
          <a:ext cx="1828799" cy="733423"/>
        </a:xfrm>
        <a:prstGeom prst="rect">
          <a:avLst/>
        </a:prstGeom>
        <a:solidFill>
          <a:schemeClr val="accent5">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r>
            <a:rPr lang="en-US" sz="1200" b="1" baseline="0">
              <a:solidFill>
                <a:srgbClr val="0033CC"/>
              </a:solidFill>
              <a:latin typeface="Georgia" panose="02040502050405020303" pitchFamily="18" charset="0"/>
            </a:rPr>
            <a:t>GRADE:</a:t>
          </a:r>
        </a:p>
        <a:p>
          <a:endParaRPr lang="en-US" sz="1200" baseline="0">
            <a:latin typeface="Georgia" panose="02040502050405020303" pitchFamily="18" charset="0"/>
          </a:endParaRPr>
        </a:p>
        <a:p>
          <a:endParaRPr lang="en-US" sz="1200" baseline="0">
            <a:latin typeface="Georgia" panose="02040502050405020303" pitchFamily="18" charset="0"/>
          </a:endParaRPr>
        </a:p>
        <a:p>
          <a:endParaRPr lang="en-US" sz="1200" baseline="0">
            <a:latin typeface="Georgia" panose="02040502050405020303" pitchFamily="18" charset="0"/>
          </a:endParaRPr>
        </a:p>
        <a:p>
          <a:endParaRPr lang="en-US" sz="1200" baseline="0">
            <a:latin typeface="Georgia" panose="02040502050405020303" pitchFamily="18" charset="0"/>
          </a:endParaRPr>
        </a:p>
        <a:p>
          <a:endParaRPr lang="en-US" sz="1200" baseline="0">
            <a:latin typeface="Georgia" panose="02040502050405020303" pitchFamily="18" charset="0"/>
          </a:endParaRPr>
        </a:p>
        <a:p>
          <a:endParaRPr lang="en-US" sz="1200" baseline="0">
            <a:latin typeface="Georgia" panose="02040502050405020303" pitchFamily="18" charset="0"/>
          </a:endParaRPr>
        </a:p>
        <a:p>
          <a:endParaRPr lang="en-US" sz="1200" baseline="0">
            <a:latin typeface="Georgia" panose="02040502050405020303" pitchFamily="18" charset="0"/>
          </a:endParaRPr>
        </a:p>
        <a:p>
          <a:endParaRPr lang="en-US" sz="1200" baseline="0">
            <a:latin typeface="Georgia" panose="02040502050405020303" pitchFamily="18" charset="0"/>
          </a:endParaRPr>
        </a:p>
      </xdr:txBody>
    </xdr:sp>
    <xdr:clientData/>
  </xdr:oneCellAnchor>
  <xdr:twoCellAnchor editAs="oneCell">
    <xdr:from>
      <xdr:col>13</xdr:col>
      <xdr:colOff>19050</xdr:colOff>
      <xdr:row>1</xdr:row>
      <xdr:rowOff>152400</xdr:rowOff>
    </xdr:from>
    <xdr:to>
      <xdr:col>15</xdr:col>
      <xdr:colOff>361950</xdr:colOff>
      <xdr:row>4</xdr:row>
      <xdr:rowOff>180975</xdr:rowOff>
    </xdr:to>
    <xdr:pic>
      <xdr:nvPicPr>
        <xdr:cNvPr id="6" name="Picture 5">
          <a:extLst>
            <a:ext uri="{FF2B5EF4-FFF2-40B4-BE49-F238E27FC236}">
              <a16:creationId xmlns:a16="http://schemas.microsoft.com/office/drawing/2014/main" id="{ED1190FE-3055-4C5D-9B22-98BAE935D2A2}"/>
            </a:ext>
          </a:extLst>
        </xdr:cNvPr>
        <xdr:cNvPicPr/>
      </xdr:nvPicPr>
      <xdr:blipFill>
        <a:blip xmlns:r="http://schemas.openxmlformats.org/officeDocument/2006/relationships" r:embed="rId1" cstate="print"/>
        <a:srcRect/>
        <a:stretch>
          <a:fillRect/>
        </a:stretch>
      </xdr:blipFill>
      <xdr:spPr bwMode="auto">
        <a:xfrm>
          <a:off x="7943850" y="323850"/>
          <a:ext cx="1562100" cy="600075"/>
        </a:xfrm>
        <a:prstGeom prst="rect">
          <a:avLst/>
        </a:prstGeom>
        <a:noFill/>
        <a:ln w="9525">
          <a:noFill/>
          <a:miter lim="800000"/>
          <a:headEnd/>
          <a:tailEnd/>
        </a:ln>
      </xdr:spPr>
    </xdr:pic>
    <xdr:clientData/>
  </xdr:twoCellAnchor>
  <xdr:oneCellAnchor>
    <xdr:from>
      <xdr:col>2</xdr:col>
      <xdr:colOff>0</xdr:colOff>
      <xdr:row>7</xdr:row>
      <xdr:rowOff>70931</xdr:rowOff>
    </xdr:from>
    <xdr:ext cx="7886700" cy="1154430"/>
    <xdr:sp macro="" textlink="">
      <xdr:nvSpPr>
        <xdr:cNvPr id="9" name="TextBox 8">
          <a:extLst>
            <a:ext uri="{FF2B5EF4-FFF2-40B4-BE49-F238E27FC236}">
              <a16:creationId xmlns:a16="http://schemas.microsoft.com/office/drawing/2014/main" id="{D3CD0B6E-6F30-44FC-A61D-B91B39D55A91}"/>
            </a:ext>
          </a:extLst>
        </xdr:cNvPr>
        <xdr:cNvSpPr txBox="1"/>
      </xdr:nvSpPr>
      <xdr:spPr>
        <a:xfrm>
          <a:off x="1215957" y="1438883"/>
          <a:ext cx="7886700" cy="1154430"/>
        </a:xfrm>
        <a:prstGeom prst="rect">
          <a:avLst/>
        </a:prstGeom>
        <a:solidFill>
          <a:srgbClr val="5B9BD5">
            <a:lumMod val="20000"/>
            <a:lumOff val="80000"/>
          </a:srgbClr>
        </a:solidFill>
        <a:ln w="6350" cap="flat" cmpd="sng" algn="ctr">
          <a:solidFill>
            <a:srgbClr val="4472C4"/>
          </a:solidFill>
          <a:prstDash val="solid"/>
          <a:miter lim="800000"/>
        </a:ln>
        <a:effectLst/>
      </xdr:spPr>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rgbClr val="0033CC"/>
              </a:solidFill>
              <a:effectLst/>
              <a:uLnTx/>
              <a:uFillTx/>
              <a:latin typeface="Georgia" panose="02040502050405020303" pitchFamily="18" charset="0"/>
              <a:ea typeface="+mn-ea"/>
              <a:cs typeface="+mn-cs"/>
            </a:rPr>
            <a:t>OBJECTIVES:</a:t>
          </a:r>
        </a:p>
        <a:p>
          <a:pPr marL="0" marR="0" lvl="0" indent="0" defTabSz="914400" eaLnBrk="1" fontAlgn="auto" latinLnBrk="0" hangingPunct="1">
            <a:lnSpc>
              <a:spcPct val="12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Georgia" panose="02040502050405020303" pitchFamily="18" charset="0"/>
              <a:ea typeface="+mn-ea"/>
              <a:cs typeface="+mn-cs"/>
            </a:rPr>
            <a:t>The purpose of this project is to develop your skills in organizing, summarizing, analyzing and interpreting data using tools available in MS Excel. You will apply various tabular, graphical and numerical techniques to transform raw data into meaningful information. This exercise will help you interpret statistical results and to identify patterns and trends in your data.</a:t>
          </a:r>
          <a:endParaRPr kumimoji="0" lang="en-CA" sz="1200" b="0" i="0" u="none" strike="noStrike" kern="0" cap="none" spc="0" normalizeH="0" baseline="0" noProof="0">
            <a:ln>
              <a:noFill/>
            </a:ln>
            <a:solidFill>
              <a:prstClr val="black"/>
            </a:solidFill>
            <a:effectLst/>
            <a:uLnTx/>
            <a:uFillTx/>
            <a:latin typeface="Georgia" panose="02040502050405020303"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oneCellAnchor>
  <xdr:oneCellAnchor>
    <xdr:from>
      <xdr:col>2</xdr:col>
      <xdr:colOff>0</xdr:colOff>
      <xdr:row>4</xdr:row>
      <xdr:rowOff>0</xdr:rowOff>
    </xdr:from>
    <xdr:ext cx="2899410" cy="285750"/>
    <xdr:sp macro="" textlink="">
      <xdr:nvSpPr>
        <xdr:cNvPr id="8" name="TextBox 7">
          <a:extLst>
            <a:ext uri="{FF2B5EF4-FFF2-40B4-BE49-F238E27FC236}">
              <a16:creationId xmlns:a16="http://schemas.microsoft.com/office/drawing/2014/main" id="{4F633859-451A-4249-9A59-9DECCBF4FC86}"/>
            </a:ext>
          </a:extLst>
        </xdr:cNvPr>
        <xdr:cNvSpPr txBox="1"/>
      </xdr:nvSpPr>
      <xdr:spPr>
        <a:xfrm>
          <a:off x="1215957" y="790372"/>
          <a:ext cx="2899410" cy="285750"/>
        </a:xfrm>
        <a:prstGeom prst="rect">
          <a:avLst/>
        </a:prstGeom>
        <a:solidFill>
          <a:srgbClr val="5B9BD5">
            <a:lumMod val="20000"/>
            <a:lumOff val="80000"/>
          </a:srgbClr>
        </a:solidFill>
        <a:ln w="6350" cap="flat" cmpd="sng" algn="ctr">
          <a:solidFill>
            <a:srgbClr val="4472C4"/>
          </a:solidFill>
          <a:prstDash val="solid"/>
          <a:miter lim="800000"/>
        </a:ln>
        <a:effectLst/>
      </xdr:spPr>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rgbClr val="0033CC"/>
              </a:solidFill>
              <a:effectLst/>
              <a:uLnTx/>
              <a:uFillTx/>
              <a:latin typeface="Georgia" panose="02040502050405020303" pitchFamily="18" charset="0"/>
              <a:ea typeface="+mn-ea"/>
              <a:cs typeface="+mn-cs"/>
            </a:rPr>
            <a:t>Project 1 - </a:t>
          </a:r>
          <a:r>
            <a:rPr kumimoji="0" lang="en-US" sz="1200" b="1" i="0" u="none" strike="noStrike" kern="0" cap="none" spc="0" normalizeH="0" baseline="0" noProof="0">
              <a:ln>
                <a:noFill/>
              </a:ln>
              <a:solidFill>
                <a:srgbClr val="C00000"/>
              </a:solidFill>
              <a:effectLst/>
              <a:uLnTx/>
              <a:uFillTx/>
              <a:latin typeface="Georgia" panose="02040502050405020303" pitchFamily="18" charset="0"/>
              <a:ea typeface="+mn-ea"/>
              <a:cs typeface="+mn-cs"/>
            </a:rPr>
            <a:t>Dataset C</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Georgia" panose="02040502050405020303"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Georgia" panose="02040502050405020303"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Georgia" panose="02040502050405020303" pitchFamily="18" charset="0"/>
            <a:ea typeface="+mn-ea"/>
            <a:cs typeface="+mn-cs"/>
          </a:endParaRP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3</xdr:col>
      <xdr:colOff>602093</xdr:colOff>
      <xdr:row>0</xdr:row>
      <xdr:rowOff>47625</xdr:rowOff>
    </xdr:from>
    <xdr:ext cx="7094107" cy="762000"/>
    <xdr:sp macro="" textlink="">
      <xdr:nvSpPr>
        <xdr:cNvPr id="5" name="TextBox 4">
          <a:extLst>
            <a:ext uri="{FF2B5EF4-FFF2-40B4-BE49-F238E27FC236}">
              <a16:creationId xmlns:a16="http://schemas.microsoft.com/office/drawing/2014/main" id="{371E33C2-3007-4A8D-AEB7-06BFE86DFAE1}"/>
            </a:ext>
          </a:extLst>
        </xdr:cNvPr>
        <xdr:cNvSpPr txBox="1"/>
      </xdr:nvSpPr>
      <xdr:spPr>
        <a:xfrm>
          <a:off x="4221593" y="47625"/>
          <a:ext cx="7094107" cy="762000"/>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r>
            <a:rPr lang="en-US" sz="1200" b="1" baseline="0">
              <a:solidFill>
                <a:srgbClr val="C00000"/>
              </a:solidFill>
              <a:latin typeface="Georgia" panose="02040502050405020303" pitchFamily="18" charset="0"/>
            </a:rPr>
            <a:t>QUESTION 9</a:t>
          </a:r>
        </a:p>
        <a:p>
          <a:pPr lvl="0">
            <a:lnSpc>
              <a:spcPct val="120000"/>
            </a:lnSpc>
          </a:pPr>
          <a:r>
            <a:rPr lang="en-US" sz="1200">
              <a:solidFill>
                <a:schemeClr val="dk1"/>
              </a:solidFill>
              <a:effectLst/>
              <a:latin typeface="Georgia" panose="02040502050405020303" pitchFamily="18" charset="0"/>
              <a:ea typeface="+mn-ea"/>
              <a:cs typeface="+mn-cs"/>
            </a:rPr>
            <a:t>Based on</a:t>
          </a:r>
          <a:r>
            <a:rPr lang="en-US" sz="1200" baseline="0">
              <a:solidFill>
                <a:schemeClr val="dk1"/>
              </a:solidFill>
              <a:effectLst/>
              <a:latin typeface="Georgia" panose="02040502050405020303" pitchFamily="18" charset="0"/>
              <a:ea typeface="+mn-ea"/>
              <a:cs typeface="+mn-cs"/>
            </a:rPr>
            <a:t> selected data, u</a:t>
          </a:r>
          <a:r>
            <a:rPr lang="en-US" sz="1200">
              <a:solidFill>
                <a:schemeClr val="dk1"/>
              </a:solidFill>
              <a:effectLst/>
              <a:latin typeface="Georgia" panose="02040502050405020303" pitchFamily="18" charset="0"/>
              <a:ea typeface="+mn-ea"/>
              <a:cs typeface="+mn-cs"/>
            </a:rPr>
            <a:t>se the following </a:t>
          </a:r>
          <a:r>
            <a:rPr lang="en-US" sz="1200" baseline="0">
              <a:solidFill>
                <a:schemeClr val="dk1"/>
              </a:solidFill>
              <a:effectLst/>
              <a:latin typeface="Georgia" panose="02040502050405020303" pitchFamily="18" charset="0"/>
              <a:ea typeface="+mn-ea"/>
              <a:cs typeface="+mn-cs"/>
            </a:rPr>
            <a:t>descriptive statistics to compare the literacy / numeracy test scores between male and female participants.  </a:t>
          </a:r>
          <a:r>
            <a:rPr lang="en-US" sz="1200" i="1" baseline="0">
              <a:solidFill>
                <a:srgbClr val="C00000"/>
              </a:solidFill>
              <a:effectLst/>
              <a:latin typeface="Georgia" panose="02040502050405020303" pitchFamily="18" charset="0"/>
              <a:ea typeface="+mn-ea"/>
              <a:cs typeface="+mn-cs"/>
            </a:rPr>
            <a:t>(10 marks)</a:t>
          </a:r>
          <a:endParaRPr lang="en-US" sz="1200" i="1" baseline="0">
            <a:solidFill>
              <a:srgbClr val="C00000"/>
            </a:solidFill>
            <a:latin typeface="Georgia" panose="02040502050405020303" pitchFamily="18" charset="0"/>
          </a:endParaRPr>
        </a:p>
      </xdr:txBody>
    </xdr:sp>
    <xdr:clientData/>
  </xdr:oneCellAnchor>
  <xdr:oneCellAnchor>
    <xdr:from>
      <xdr:col>3</xdr:col>
      <xdr:colOff>607831</xdr:colOff>
      <xdr:row>4</xdr:row>
      <xdr:rowOff>57150</xdr:rowOff>
    </xdr:from>
    <xdr:ext cx="7096274" cy="1507598"/>
    <xdr:sp macro="" textlink="">
      <xdr:nvSpPr>
        <xdr:cNvPr id="9" name="TextBox 8">
          <a:extLst>
            <a:ext uri="{FF2B5EF4-FFF2-40B4-BE49-F238E27FC236}">
              <a16:creationId xmlns:a16="http://schemas.microsoft.com/office/drawing/2014/main" id="{3F2693DB-10C0-4397-8C1C-BB6240EB7962}"/>
            </a:ext>
          </a:extLst>
        </xdr:cNvPr>
        <xdr:cNvSpPr txBox="1"/>
      </xdr:nvSpPr>
      <xdr:spPr>
        <a:xfrm>
          <a:off x="4227331" y="1019175"/>
          <a:ext cx="7096274" cy="1507598"/>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r>
            <a:rPr lang="en-US" sz="1200" baseline="0">
              <a:solidFill>
                <a:srgbClr val="0033CC"/>
              </a:solidFill>
              <a:latin typeface="Georgia" panose="02040502050405020303" pitchFamily="18" charset="0"/>
            </a:rPr>
            <a:t>(a)   Use the </a:t>
          </a:r>
          <a:r>
            <a:rPr lang="en-US" sz="1200" u="sng" baseline="0">
              <a:solidFill>
                <a:srgbClr val="0033CC"/>
              </a:solidFill>
              <a:latin typeface="Georgia" panose="02040502050405020303" pitchFamily="18" charset="0"/>
            </a:rPr>
            <a:t>mean</a:t>
          </a:r>
          <a:r>
            <a:rPr lang="en-US" sz="1200" baseline="0">
              <a:solidFill>
                <a:srgbClr val="0033CC"/>
              </a:solidFill>
              <a:latin typeface="Georgia" panose="02040502050405020303" pitchFamily="18" charset="0"/>
            </a:rPr>
            <a:t>, </a:t>
          </a:r>
          <a:r>
            <a:rPr lang="en-US" sz="1200" u="sng" baseline="0">
              <a:solidFill>
                <a:srgbClr val="0033CC"/>
              </a:solidFill>
              <a:latin typeface="Georgia" panose="02040502050405020303" pitchFamily="18" charset="0"/>
            </a:rPr>
            <a:t>median</a:t>
          </a:r>
          <a:r>
            <a:rPr lang="en-US" sz="1200" baseline="0">
              <a:solidFill>
                <a:srgbClr val="0033CC"/>
              </a:solidFill>
              <a:latin typeface="Georgia" panose="02040502050405020303" pitchFamily="18" charset="0"/>
            </a:rPr>
            <a:t> and </a:t>
          </a:r>
          <a:r>
            <a:rPr lang="en-US" sz="1200" u="sng" baseline="0">
              <a:solidFill>
                <a:srgbClr val="0033CC"/>
              </a:solidFill>
              <a:latin typeface="Georgia" panose="02040502050405020303" pitchFamily="18" charset="0"/>
            </a:rPr>
            <a:t>mode</a:t>
          </a:r>
          <a:r>
            <a:rPr lang="en-US" sz="1200" baseline="0">
              <a:solidFill>
                <a:srgbClr val="0033CC"/>
              </a:solidFill>
              <a:latin typeface="Georgia" panose="02040502050405020303" pitchFamily="18" charset="0"/>
            </a:rPr>
            <a:t> to compare the typical values</a:t>
          </a:r>
          <a:r>
            <a:rPr kumimoji="0" lang="en-US" sz="1200" b="0" i="0" u="none" strike="noStrike" kern="0" cap="none" spc="0" normalizeH="0" baseline="0" noProof="0">
              <a:ln>
                <a:noFill/>
              </a:ln>
              <a:solidFill>
                <a:srgbClr val="0033CC"/>
              </a:solidFill>
              <a:effectLst/>
              <a:uLnTx/>
              <a:uFillTx/>
              <a:latin typeface="Georgia" panose="02040502050405020303" pitchFamily="18" charset="0"/>
              <a:ea typeface="+mn-ea"/>
              <a:cs typeface="+mn-cs"/>
            </a:rPr>
            <a:t>.</a:t>
          </a:r>
          <a:endParaRPr lang="en-US" sz="1200" baseline="0">
            <a:solidFill>
              <a:srgbClr val="0033CC"/>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Literacy score mean for female  is higher than that of male children, 79.4 and 76.6 respectively. The median score for females (82) is higher than that of males(79). The mode score for male is 77  while that of female is 85 .</a:t>
          </a:r>
          <a:endParaRPr lang="en-US" sz="1200">
            <a:effectLst/>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xdr:txBody>
    </xdr:sp>
    <xdr:clientData/>
  </xdr:oneCellAnchor>
  <xdr:oneCellAnchor>
    <xdr:from>
      <xdr:col>4</xdr:col>
      <xdr:colOff>21351</xdr:colOff>
      <xdr:row>12</xdr:row>
      <xdr:rowOff>183735</xdr:rowOff>
    </xdr:from>
    <xdr:ext cx="7111253" cy="1796465"/>
    <xdr:sp macro="" textlink="">
      <xdr:nvSpPr>
        <xdr:cNvPr id="10" name="TextBox 9">
          <a:extLst>
            <a:ext uri="{FF2B5EF4-FFF2-40B4-BE49-F238E27FC236}">
              <a16:creationId xmlns:a16="http://schemas.microsoft.com/office/drawing/2014/main" id="{49AF0E4D-8F82-4A47-B593-617F9C6B80E4}"/>
            </a:ext>
          </a:extLst>
        </xdr:cNvPr>
        <xdr:cNvSpPr txBox="1"/>
      </xdr:nvSpPr>
      <xdr:spPr>
        <a:xfrm>
          <a:off x="4250451" y="2669760"/>
          <a:ext cx="7111253" cy="1796465"/>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r>
            <a:rPr lang="en-US" sz="1200" baseline="0">
              <a:solidFill>
                <a:srgbClr val="0033CC"/>
              </a:solidFill>
              <a:latin typeface="Georgia" panose="02040502050405020303" pitchFamily="18" charset="0"/>
            </a:rPr>
            <a:t>(b)   Use the </a:t>
          </a:r>
          <a:r>
            <a:rPr lang="en-US" sz="1200" u="sng" baseline="0">
              <a:solidFill>
                <a:srgbClr val="0033CC"/>
              </a:solidFill>
              <a:latin typeface="Georgia" panose="02040502050405020303" pitchFamily="18" charset="0"/>
            </a:rPr>
            <a:t>range</a:t>
          </a:r>
          <a:r>
            <a:rPr lang="en-US" sz="1200" u="none" baseline="0">
              <a:solidFill>
                <a:srgbClr val="0033CC"/>
              </a:solidFill>
              <a:latin typeface="Georgia" panose="02040502050405020303" pitchFamily="18" charset="0"/>
            </a:rPr>
            <a:t>,  </a:t>
          </a:r>
          <a:r>
            <a:rPr lang="en-US" sz="1200" u="sng" baseline="0">
              <a:solidFill>
                <a:srgbClr val="0033CC"/>
              </a:solidFill>
              <a:latin typeface="Georgia" panose="02040502050405020303" pitchFamily="18" charset="0"/>
            </a:rPr>
            <a:t>standard deviation</a:t>
          </a:r>
          <a:r>
            <a:rPr lang="en-US" sz="1200" baseline="0">
              <a:solidFill>
                <a:srgbClr val="0033CC"/>
              </a:solidFill>
              <a:latin typeface="Georgia" panose="02040502050405020303" pitchFamily="18" charset="0"/>
            </a:rPr>
            <a:t> and </a:t>
          </a:r>
          <a:r>
            <a:rPr lang="en-US" sz="1200" u="sng" baseline="0">
              <a:solidFill>
                <a:srgbClr val="0033CC"/>
              </a:solidFill>
              <a:latin typeface="Georgia" panose="02040502050405020303" pitchFamily="18" charset="0"/>
            </a:rPr>
            <a:t>coefficient of variation</a:t>
          </a:r>
          <a:r>
            <a:rPr lang="en-US" sz="1200" baseline="0">
              <a:solidFill>
                <a:srgbClr val="0033CC"/>
              </a:solidFill>
              <a:latin typeface="Georgia" panose="02040502050405020303" pitchFamily="18" charset="0"/>
            </a:rPr>
            <a:t> to compare the variation. </a:t>
          </a:r>
        </a:p>
        <a:p>
          <a:endParaRPr lang="en-US" sz="1200" baseline="0">
            <a:solidFill>
              <a:sysClr val="windowText" lastClr="000000"/>
            </a:solidFill>
            <a:latin typeface="Georgia" panose="02040502050405020303" pitchFamily="18" charset="0"/>
          </a:endParaRPr>
        </a:p>
        <a:p>
          <a:r>
            <a:rPr lang="en-US" sz="1100" baseline="0">
              <a:solidFill>
                <a:schemeClr val="dk1"/>
              </a:solidFill>
              <a:effectLst/>
              <a:latin typeface="+mn-lt"/>
              <a:ea typeface="+mn-ea"/>
              <a:cs typeface="+mn-cs"/>
            </a:rPr>
            <a:t>The range scores are equal in males and females(49). </a:t>
          </a:r>
          <a:endParaRPr lang="en-US" sz="1200">
            <a:effectLst/>
          </a:endParaRPr>
        </a:p>
        <a:p>
          <a:r>
            <a:rPr lang="en-US" sz="1100" baseline="0">
              <a:solidFill>
                <a:schemeClr val="dk1"/>
              </a:solidFill>
              <a:effectLst/>
              <a:latin typeface="+mn-lt"/>
              <a:ea typeface="+mn-ea"/>
              <a:cs typeface="+mn-cs"/>
            </a:rPr>
            <a:t>Male's scores standard deviation is higher than that of females, 14.16 and 11.38  respectively.</a:t>
          </a:r>
          <a:endParaRPr lang="en-US" sz="1200">
            <a:effectLst/>
          </a:endParaRPr>
        </a:p>
        <a:p>
          <a:r>
            <a:rPr lang="en-US" sz="1100" baseline="0">
              <a:solidFill>
                <a:schemeClr val="dk1"/>
              </a:solidFill>
              <a:effectLst/>
              <a:latin typeface="+mn-lt"/>
              <a:ea typeface="+mn-ea"/>
              <a:cs typeface="+mn-cs"/>
            </a:rPr>
            <a:t>Males still have a higher coefficient of  variation than females, 18.6% and 14.34%.</a:t>
          </a:r>
          <a:endParaRPr lang="en-US" sz="1200">
            <a:effectLst/>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xdr:txBody>
    </xdr:sp>
    <xdr:clientData/>
  </xdr:oneCellAnchor>
  <xdr:oneCellAnchor>
    <xdr:from>
      <xdr:col>4</xdr:col>
      <xdr:colOff>19050</xdr:colOff>
      <xdr:row>23</xdr:row>
      <xdr:rowOff>138984</xdr:rowOff>
    </xdr:from>
    <xdr:ext cx="7096125" cy="2026650"/>
    <xdr:sp macro="" textlink="">
      <xdr:nvSpPr>
        <xdr:cNvPr id="11" name="TextBox 10">
          <a:extLst>
            <a:ext uri="{FF2B5EF4-FFF2-40B4-BE49-F238E27FC236}">
              <a16:creationId xmlns:a16="http://schemas.microsoft.com/office/drawing/2014/main" id="{4F8DF6BE-B6D8-4FB1-94EE-7949AB3026C4}"/>
            </a:ext>
          </a:extLst>
        </xdr:cNvPr>
        <xdr:cNvSpPr txBox="1"/>
      </xdr:nvSpPr>
      <xdr:spPr>
        <a:xfrm>
          <a:off x="4248150" y="4720509"/>
          <a:ext cx="7096125" cy="2026650"/>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rgbClr val="0033CC"/>
              </a:solidFill>
              <a:latin typeface="Georgia" panose="02040502050405020303" pitchFamily="18" charset="0"/>
            </a:rPr>
            <a:t>(c)   Use the </a:t>
          </a:r>
          <a:r>
            <a:rPr lang="en-US" sz="1200" u="sng" baseline="0">
              <a:solidFill>
                <a:srgbClr val="0033CC"/>
              </a:solidFill>
              <a:latin typeface="Georgia" panose="02040502050405020303" pitchFamily="18" charset="0"/>
            </a:rPr>
            <a:t>skewness</a:t>
          </a:r>
          <a:r>
            <a:rPr lang="en-US" sz="1200" baseline="0">
              <a:solidFill>
                <a:srgbClr val="0033CC"/>
              </a:solidFill>
              <a:latin typeface="Georgia" panose="02040502050405020303" pitchFamily="18" charset="0"/>
            </a:rPr>
            <a:t> and </a:t>
          </a:r>
          <a:r>
            <a:rPr lang="en-US" sz="1200" u="sng" baseline="0">
              <a:solidFill>
                <a:srgbClr val="0033CC"/>
              </a:solidFill>
              <a:latin typeface="Georgia" panose="02040502050405020303" pitchFamily="18" charset="0"/>
            </a:rPr>
            <a:t>kurtosis</a:t>
          </a:r>
          <a:r>
            <a:rPr lang="en-US" sz="1200" baseline="0">
              <a:solidFill>
                <a:srgbClr val="0033CC"/>
              </a:solidFill>
              <a:latin typeface="Georgia" panose="02040502050405020303" pitchFamily="18" charset="0"/>
            </a:rPr>
            <a:t> to compare the shapes of the two distributions. </a:t>
          </a:r>
          <a:endParaRPr kumimoji="0" lang="en-US" sz="1200" b="0" i="0" u="none" strike="noStrike" kern="0" cap="none" spc="0" normalizeH="0" baseline="0" noProof="0">
            <a:ln>
              <a:noFill/>
            </a:ln>
            <a:solidFill>
              <a:srgbClr val="0033CC"/>
            </a:solidFill>
            <a:effectLst/>
            <a:uLnTx/>
            <a:uFillTx/>
            <a:latin typeface="Georgia" panose="02040502050405020303"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Georgia" panose="02040502050405020303" pitchFamily="18" charset="0"/>
            <a:ea typeface="+mn-ea"/>
            <a:cs typeface="+mn-cs"/>
          </a:endParaRPr>
        </a:p>
        <a:p>
          <a:endParaRPr lang="en-US" sz="1200" i="1" baseline="0">
            <a:solidFill>
              <a:sysClr val="windowText" lastClr="000000"/>
            </a:solidFill>
            <a:latin typeface="Georgia" panose="02040502050405020303"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Both Males and females have a negative skewness . Males have a negative kutosis while female have a positive kurtosis. </a:t>
          </a:r>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a:p>
          <a:endParaRPr lang="en-US" sz="1200" baseline="0">
            <a:solidFill>
              <a:sysClr val="windowText" lastClr="000000"/>
            </a:solidFill>
            <a:latin typeface="Georgia" panose="02040502050405020303" pitchFamily="18" charset="0"/>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3</xdr:col>
      <xdr:colOff>592570</xdr:colOff>
      <xdr:row>0</xdr:row>
      <xdr:rowOff>76200</xdr:rowOff>
    </xdr:from>
    <xdr:ext cx="6141606" cy="749157"/>
    <xdr:sp macro="" textlink="">
      <xdr:nvSpPr>
        <xdr:cNvPr id="5" name="TextBox 4">
          <a:extLst>
            <a:ext uri="{FF2B5EF4-FFF2-40B4-BE49-F238E27FC236}">
              <a16:creationId xmlns:a16="http://schemas.microsoft.com/office/drawing/2014/main" id="{3A6F8ABC-416C-401D-AA07-427A2B99BAE0}"/>
            </a:ext>
          </a:extLst>
        </xdr:cNvPr>
        <xdr:cNvSpPr txBox="1"/>
      </xdr:nvSpPr>
      <xdr:spPr>
        <a:xfrm>
          <a:off x="4078720" y="76200"/>
          <a:ext cx="6141606" cy="749157"/>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r>
            <a:rPr lang="en-US" sz="1200" b="1" baseline="0">
              <a:solidFill>
                <a:srgbClr val="C00000"/>
              </a:solidFill>
              <a:latin typeface="Georgia" panose="02040502050405020303" pitchFamily="18" charset="0"/>
            </a:rPr>
            <a:t>QUESTION 10</a:t>
          </a:r>
        </a:p>
        <a:p>
          <a:pPr lvl="0">
            <a:lnSpc>
              <a:spcPct val="120000"/>
            </a:lnSpc>
          </a:pPr>
          <a:r>
            <a:rPr lang="en-US" sz="1200">
              <a:solidFill>
                <a:schemeClr val="dk1"/>
              </a:solidFill>
              <a:effectLst/>
              <a:latin typeface="Georgia" panose="02040502050405020303" pitchFamily="18" charset="0"/>
              <a:ea typeface="+mn-ea"/>
              <a:cs typeface="+mn-cs"/>
            </a:rPr>
            <a:t>Based on</a:t>
          </a:r>
          <a:r>
            <a:rPr lang="en-US" sz="1200" baseline="0">
              <a:solidFill>
                <a:schemeClr val="dk1"/>
              </a:solidFill>
              <a:effectLst/>
              <a:latin typeface="Georgia" panose="02040502050405020303" pitchFamily="18" charset="0"/>
              <a:ea typeface="+mn-ea"/>
              <a:cs typeface="+mn-cs"/>
            </a:rPr>
            <a:t> selected data, construct a box-and-whisker plot for each group and compare the literacy / numeracy test scores between male and female participants. </a:t>
          </a:r>
          <a:r>
            <a:rPr lang="en-US" sz="1200" i="1" baseline="0">
              <a:solidFill>
                <a:srgbClr val="C00000"/>
              </a:solidFill>
              <a:effectLst/>
              <a:latin typeface="Georgia" panose="02040502050405020303" pitchFamily="18" charset="0"/>
              <a:ea typeface="+mn-ea"/>
              <a:cs typeface="+mn-cs"/>
            </a:rPr>
            <a:t>(6 marks)</a:t>
          </a:r>
          <a:endParaRPr lang="en-US" sz="1200" i="1" baseline="0">
            <a:solidFill>
              <a:srgbClr val="C00000"/>
            </a:solidFill>
            <a:latin typeface="Georgia" panose="02040502050405020303" pitchFamily="18" charset="0"/>
          </a:endParaRPr>
        </a:p>
      </xdr:txBody>
    </xdr:sp>
    <xdr:clientData/>
  </xdr:oneCellAnchor>
  <xdr:oneCellAnchor>
    <xdr:from>
      <xdr:col>3</xdr:col>
      <xdr:colOff>590550</xdr:colOff>
      <xdr:row>3</xdr:row>
      <xdr:rowOff>171450</xdr:rowOff>
    </xdr:from>
    <xdr:ext cx="6134248" cy="945623"/>
    <xdr:sp macro="" textlink="">
      <xdr:nvSpPr>
        <xdr:cNvPr id="7" name="TextBox 6">
          <a:extLst>
            <a:ext uri="{FF2B5EF4-FFF2-40B4-BE49-F238E27FC236}">
              <a16:creationId xmlns:a16="http://schemas.microsoft.com/office/drawing/2014/main" id="{AE9F7ACE-3852-4A40-A45C-80156C6D5A63}"/>
            </a:ext>
          </a:extLst>
        </xdr:cNvPr>
        <xdr:cNvSpPr txBox="1"/>
      </xdr:nvSpPr>
      <xdr:spPr>
        <a:xfrm>
          <a:off x="4076700" y="1000125"/>
          <a:ext cx="6134248" cy="945623"/>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r>
            <a:rPr lang="en-US" sz="1150" baseline="0">
              <a:solidFill>
                <a:srgbClr val="0033CC"/>
              </a:solidFill>
              <a:latin typeface="Georgia" panose="02040502050405020303" pitchFamily="18" charset="0"/>
            </a:rPr>
            <a:t>(a)   Compare the </a:t>
          </a:r>
          <a:r>
            <a:rPr lang="en-US" sz="1150" u="sng" baseline="0">
              <a:solidFill>
                <a:srgbClr val="0033CC"/>
              </a:solidFill>
              <a:latin typeface="Georgia" panose="02040502050405020303" pitchFamily="18" charset="0"/>
            </a:rPr>
            <a:t>central values</a:t>
          </a:r>
          <a:r>
            <a:rPr lang="en-US" sz="1150" baseline="0">
              <a:solidFill>
                <a:srgbClr val="0033CC"/>
              </a:solidFill>
              <a:latin typeface="Georgia" panose="02040502050405020303" pitchFamily="18" charset="0"/>
            </a:rPr>
            <a:t> of the two distributions</a:t>
          </a:r>
          <a:r>
            <a:rPr kumimoji="0" lang="en-US" sz="1150" b="0" i="0" u="none" strike="noStrike" kern="0" cap="none" spc="0" normalizeH="0" baseline="0" noProof="0">
              <a:ln>
                <a:noFill/>
              </a:ln>
              <a:solidFill>
                <a:schemeClr val="tx1"/>
              </a:solidFill>
              <a:effectLst/>
              <a:uLnTx/>
              <a:uFillTx/>
              <a:latin typeface="Georgia" panose="02040502050405020303" pitchFamily="18" charset="0"/>
              <a:ea typeface="+mn-ea"/>
              <a:cs typeface="+mn-cs"/>
            </a:rPr>
            <a:t>.</a:t>
          </a:r>
          <a:endParaRPr lang="en-US" sz="1150" baseline="0">
            <a:solidFill>
              <a:schemeClr val="tx1"/>
            </a:solidFill>
            <a:latin typeface="Georgia" panose="02040502050405020303" pitchFamily="18" charset="0"/>
          </a:endParaRPr>
        </a:p>
        <a:p>
          <a:r>
            <a:rPr lang="en-US" sz="1100" baseline="0">
              <a:solidFill>
                <a:schemeClr val="dk1"/>
              </a:solidFill>
              <a:effectLst/>
              <a:latin typeface="+mn-lt"/>
              <a:ea typeface="+mn-ea"/>
              <a:cs typeface="+mn-cs"/>
            </a:rPr>
            <a:t>Males mean score is lower than that of females.</a:t>
          </a:r>
          <a:endParaRPr lang="en-US" sz="1200">
            <a:effectLst/>
          </a:endParaRPr>
        </a:p>
        <a:p>
          <a:r>
            <a:rPr lang="en-US" sz="1100" baseline="0">
              <a:solidFill>
                <a:schemeClr val="dk1"/>
              </a:solidFill>
              <a:effectLst/>
              <a:latin typeface="+mn-lt"/>
              <a:ea typeface="+mn-ea"/>
              <a:cs typeface="+mn-cs"/>
            </a:rPr>
            <a:t>Males have a  lower median than female. </a:t>
          </a:r>
          <a:endParaRPr lang="en-US" sz="1200">
            <a:effectLst/>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xdr:txBody>
    </xdr:sp>
    <xdr:clientData/>
  </xdr:oneCellAnchor>
  <xdr:oneCellAnchor>
    <xdr:from>
      <xdr:col>3</xdr:col>
      <xdr:colOff>604145</xdr:colOff>
      <xdr:row>9</xdr:row>
      <xdr:rowOff>152524</xdr:rowOff>
    </xdr:from>
    <xdr:ext cx="6111127" cy="1034465"/>
    <xdr:sp macro="" textlink="">
      <xdr:nvSpPr>
        <xdr:cNvPr id="8" name="TextBox 7">
          <a:extLst>
            <a:ext uri="{FF2B5EF4-FFF2-40B4-BE49-F238E27FC236}">
              <a16:creationId xmlns:a16="http://schemas.microsoft.com/office/drawing/2014/main" id="{B37FB108-2EDB-4F06-B81D-09403776FC3F}"/>
            </a:ext>
          </a:extLst>
        </xdr:cNvPr>
        <xdr:cNvSpPr txBox="1"/>
      </xdr:nvSpPr>
      <xdr:spPr>
        <a:xfrm>
          <a:off x="4090295" y="2124199"/>
          <a:ext cx="6111127" cy="1034465"/>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r>
            <a:rPr lang="en-US" sz="1150" baseline="0">
              <a:solidFill>
                <a:srgbClr val="0033CC"/>
              </a:solidFill>
              <a:latin typeface="Georgia" panose="02040502050405020303" pitchFamily="18" charset="0"/>
            </a:rPr>
            <a:t>(b)   Compare the </a:t>
          </a:r>
          <a:r>
            <a:rPr lang="en-US" sz="1150" u="sng" baseline="0">
              <a:solidFill>
                <a:srgbClr val="0033CC"/>
              </a:solidFill>
              <a:latin typeface="Georgia" panose="02040502050405020303" pitchFamily="18" charset="0"/>
            </a:rPr>
            <a:t>spread</a:t>
          </a:r>
          <a:r>
            <a:rPr lang="en-US" sz="1150" baseline="0">
              <a:solidFill>
                <a:srgbClr val="0033CC"/>
              </a:solidFill>
              <a:latin typeface="Georgia" panose="02040502050405020303" pitchFamily="18" charset="0"/>
            </a:rPr>
            <a:t> of the two distributions. </a:t>
          </a:r>
        </a:p>
        <a:p>
          <a:endParaRPr lang="en-US" sz="1150" baseline="0">
            <a:solidFill>
              <a:schemeClr val="tx1"/>
            </a:solidFill>
            <a:latin typeface="Georgia" panose="02040502050405020303" pitchFamily="18" charset="0"/>
          </a:endParaRPr>
        </a:p>
        <a:p>
          <a:r>
            <a:rPr lang="en-US" sz="1100" baseline="0">
              <a:solidFill>
                <a:schemeClr val="dk1"/>
              </a:solidFill>
              <a:effectLst/>
              <a:latin typeface="+mn-lt"/>
              <a:ea typeface="+mn-ea"/>
              <a:cs typeface="+mn-cs"/>
            </a:rPr>
            <a:t>Males scores ranges from 46 to 95.</a:t>
          </a:r>
          <a:endParaRPr lang="en-US" sz="1200">
            <a:effectLst/>
          </a:endParaRPr>
        </a:p>
        <a:p>
          <a:r>
            <a:rPr lang="en-US" sz="1100" baseline="0">
              <a:solidFill>
                <a:schemeClr val="dk1"/>
              </a:solidFill>
              <a:effectLst/>
              <a:latin typeface="+mn-lt"/>
              <a:ea typeface="+mn-ea"/>
              <a:cs typeface="+mn-cs"/>
            </a:rPr>
            <a:t>Females scores ranges from 59 to94.</a:t>
          </a:r>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xdr:txBody>
    </xdr:sp>
    <xdr:clientData/>
  </xdr:oneCellAnchor>
  <xdr:oneCellAnchor>
    <xdr:from>
      <xdr:col>3</xdr:col>
      <xdr:colOff>600221</xdr:colOff>
      <xdr:row>16</xdr:row>
      <xdr:rowOff>65012</xdr:rowOff>
    </xdr:from>
    <xdr:ext cx="6134101" cy="959850"/>
    <xdr:sp macro="" textlink="">
      <xdr:nvSpPr>
        <xdr:cNvPr id="9" name="TextBox 8">
          <a:extLst>
            <a:ext uri="{FF2B5EF4-FFF2-40B4-BE49-F238E27FC236}">
              <a16:creationId xmlns:a16="http://schemas.microsoft.com/office/drawing/2014/main" id="{F70597B2-7B29-4994-A720-9785F46E917C}"/>
            </a:ext>
          </a:extLst>
        </xdr:cNvPr>
        <xdr:cNvSpPr txBox="1"/>
      </xdr:nvSpPr>
      <xdr:spPr>
        <a:xfrm>
          <a:off x="4086371" y="3370187"/>
          <a:ext cx="6134101" cy="959850"/>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50" baseline="0">
              <a:solidFill>
                <a:srgbClr val="0033CC"/>
              </a:solidFill>
              <a:latin typeface="Georgia" panose="02040502050405020303" pitchFamily="18" charset="0"/>
            </a:rPr>
            <a:t>(c)   Compare the </a:t>
          </a:r>
          <a:r>
            <a:rPr lang="en-US" sz="1150" u="sng" baseline="0">
              <a:solidFill>
                <a:srgbClr val="0033CC"/>
              </a:solidFill>
              <a:latin typeface="Georgia" panose="02040502050405020303" pitchFamily="18" charset="0"/>
            </a:rPr>
            <a:t>skewness</a:t>
          </a:r>
          <a:r>
            <a:rPr lang="en-US" sz="1150" baseline="0">
              <a:solidFill>
                <a:srgbClr val="0033CC"/>
              </a:solidFill>
              <a:latin typeface="Georgia" panose="02040502050405020303" pitchFamily="18" charset="0"/>
            </a:rPr>
            <a:t> of the two distributions. </a:t>
          </a:r>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Skewness in both males and fmales is negative.</a:t>
          </a:r>
          <a:endParaRPr lang="en-US" sz="1200">
            <a:effectLst/>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xdr:txBody>
    </xdr:sp>
    <xdr:clientData/>
  </xdr:oneCellAnchor>
  <xdr:oneCellAnchor>
    <xdr:from>
      <xdr:col>3</xdr:col>
      <xdr:colOff>590697</xdr:colOff>
      <xdr:row>22</xdr:row>
      <xdr:rowOff>66080</xdr:rowOff>
    </xdr:from>
    <xdr:ext cx="6143626" cy="952500"/>
    <xdr:sp macro="" textlink="">
      <xdr:nvSpPr>
        <xdr:cNvPr id="10" name="TextBox 9">
          <a:extLst>
            <a:ext uri="{FF2B5EF4-FFF2-40B4-BE49-F238E27FC236}">
              <a16:creationId xmlns:a16="http://schemas.microsoft.com/office/drawing/2014/main" id="{DE46A655-4041-4401-B4B5-1DB0DBE146F7}"/>
            </a:ext>
          </a:extLst>
        </xdr:cNvPr>
        <xdr:cNvSpPr txBox="1"/>
      </xdr:nvSpPr>
      <xdr:spPr>
        <a:xfrm>
          <a:off x="4076847" y="4514255"/>
          <a:ext cx="6143626" cy="952500"/>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50" baseline="0">
              <a:solidFill>
                <a:srgbClr val="0033CC"/>
              </a:solidFill>
              <a:latin typeface="Georgia" panose="02040502050405020303" pitchFamily="18" charset="0"/>
            </a:rPr>
            <a:t>(d)   Identify any potential </a:t>
          </a:r>
          <a:r>
            <a:rPr lang="en-US" sz="1150" u="sng" baseline="0">
              <a:solidFill>
                <a:srgbClr val="0033CC"/>
              </a:solidFill>
              <a:latin typeface="Georgia" panose="02040502050405020303" pitchFamily="18" charset="0"/>
            </a:rPr>
            <a:t>outlier</a:t>
          </a:r>
          <a:r>
            <a:rPr lang="en-US" sz="1150" baseline="0">
              <a:solidFill>
                <a:srgbClr val="0033CC"/>
              </a:solidFill>
              <a:latin typeface="Georgia" panose="02040502050405020303" pitchFamily="18" charset="0"/>
            </a:rPr>
            <a:t> in the two distributions. </a:t>
          </a:r>
          <a:endParaRPr lang="en-US" sz="1150" baseline="0">
            <a:solidFill>
              <a:schemeClr val="tx1"/>
            </a:solidFill>
            <a:latin typeface="Georgia" panose="02040502050405020303" pitchFamily="18" charset="0"/>
          </a:endParaRPr>
        </a:p>
        <a:p>
          <a:r>
            <a:rPr lang="en-US" sz="1150" baseline="0">
              <a:solidFill>
                <a:schemeClr val="tx1"/>
              </a:solidFill>
              <a:latin typeface="Georgia" panose="02040502050405020303" pitchFamily="18" charset="0"/>
            </a:rPr>
            <a:t>46 in male.</a:t>
          </a:r>
        </a:p>
        <a:p>
          <a:r>
            <a:rPr lang="en-US" sz="1150" baseline="0">
              <a:solidFill>
                <a:schemeClr val="tx1"/>
              </a:solidFill>
              <a:latin typeface="Georgia" panose="02040502050405020303" pitchFamily="18" charset="0"/>
            </a:rPr>
            <a:t>45 in females.</a:t>
          </a: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a:p>
          <a:endParaRPr lang="en-US" sz="1150" baseline="0">
            <a:solidFill>
              <a:schemeClr val="tx1"/>
            </a:solidFill>
            <a:latin typeface="Georgia" panose="02040502050405020303" pitchFamily="18" charset="0"/>
          </a:endParaRPr>
        </a:p>
      </xdr:txBody>
    </xdr:sp>
    <xdr:clientData/>
  </xdr:oneCellAnchor>
  <xdr:twoCellAnchor>
    <xdr:from>
      <xdr:col>4</xdr:col>
      <xdr:colOff>277644</xdr:colOff>
      <xdr:row>29</xdr:row>
      <xdr:rowOff>114569</xdr:rowOff>
    </xdr:from>
    <xdr:to>
      <xdr:col>10</xdr:col>
      <xdr:colOff>80389</xdr:colOff>
      <xdr:row>51</xdr:row>
      <xdr:rowOff>27020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4B7C1B-7F6F-4977-996B-B70A3FE390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13094" y="5715269"/>
              <a:ext cx="4577945" cy="39637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9525</xdr:colOff>
      <xdr:row>0</xdr:row>
      <xdr:rowOff>200026</xdr:rowOff>
    </xdr:from>
    <xdr:ext cx="5629275" cy="552450"/>
    <xdr:sp macro="" textlink="">
      <xdr:nvSpPr>
        <xdr:cNvPr id="2" name="TextBox 1">
          <a:extLst>
            <a:ext uri="{FF2B5EF4-FFF2-40B4-BE49-F238E27FC236}">
              <a16:creationId xmlns:a16="http://schemas.microsoft.com/office/drawing/2014/main" id="{A7356D17-CCA4-4A9F-9A06-204DDBA1CE2B}"/>
            </a:ext>
          </a:extLst>
        </xdr:cNvPr>
        <xdr:cNvSpPr txBox="1"/>
      </xdr:nvSpPr>
      <xdr:spPr>
        <a:xfrm>
          <a:off x="5029200" y="200026"/>
          <a:ext cx="5629275" cy="552450"/>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200" b="1" baseline="0">
              <a:solidFill>
                <a:srgbClr val="C00000"/>
              </a:solidFill>
              <a:latin typeface="Georgia" panose="02040502050405020303" pitchFamily="18" charset="0"/>
            </a:rPr>
            <a:t>QUESTION 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Georgia" panose="02040502050405020303" pitchFamily="18" charset="0"/>
              <a:ea typeface="+mn-ea"/>
              <a:cs typeface="+mn-cs"/>
            </a:rPr>
            <a:t>Identify the data type and measurement scale of each variable.  </a:t>
          </a:r>
          <a:r>
            <a:rPr kumimoji="0" lang="en-US" sz="1200" b="0" i="1" u="none" strike="noStrike" kern="0" cap="none" spc="0" normalizeH="0" baseline="0" noProof="0">
              <a:ln>
                <a:noFill/>
              </a:ln>
              <a:solidFill>
                <a:srgbClr val="C00000"/>
              </a:solidFill>
              <a:effectLst/>
              <a:uLnTx/>
              <a:uFillTx/>
              <a:latin typeface="Georgia" panose="02040502050405020303" pitchFamily="18" charset="0"/>
              <a:ea typeface="+mn-ea"/>
              <a:cs typeface="+mn-cs"/>
            </a:rPr>
            <a:t>(6 marks)  </a:t>
          </a:r>
          <a:endParaRPr kumimoji="0" lang="en-US" sz="1200" b="0" i="0" u="none" strike="noStrike" kern="0" cap="none" spc="0" normalizeH="0" baseline="0" noProof="0">
            <a:ln>
              <a:noFill/>
            </a:ln>
            <a:solidFill>
              <a:prstClr val="black"/>
            </a:solidFill>
            <a:effectLst/>
            <a:uLnTx/>
            <a:uFillTx/>
            <a:latin typeface="Georgia" panose="02040502050405020303" pitchFamily="18" charset="0"/>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0</xdr:row>
      <xdr:rowOff>161925</xdr:rowOff>
    </xdr:from>
    <xdr:ext cx="5467350" cy="838200"/>
    <xdr:sp macro="" textlink="">
      <xdr:nvSpPr>
        <xdr:cNvPr id="2" name="TextBox 1">
          <a:extLst>
            <a:ext uri="{FF2B5EF4-FFF2-40B4-BE49-F238E27FC236}">
              <a16:creationId xmlns:a16="http://schemas.microsoft.com/office/drawing/2014/main" id="{9B233FC3-9CA3-438A-BFD1-3C046DD1BF60}"/>
            </a:ext>
          </a:extLst>
        </xdr:cNvPr>
        <xdr:cNvSpPr txBox="1">
          <a:spLocks noChangeAspect="1"/>
        </xdr:cNvSpPr>
      </xdr:nvSpPr>
      <xdr:spPr>
        <a:xfrm>
          <a:off x="2247900" y="161925"/>
          <a:ext cx="5467350" cy="838200"/>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200" b="1" baseline="0">
              <a:solidFill>
                <a:srgbClr val="C00000"/>
              </a:solidFill>
              <a:latin typeface="Georgia" panose="02040502050405020303" pitchFamily="18" charset="0"/>
            </a:rPr>
            <a:t>QUESTION 2</a:t>
          </a:r>
        </a:p>
        <a:p>
          <a:pPr lvl="0">
            <a:lnSpc>
              <a:spcPct val="120000"/>
            </a:lnSpc>
          </a:pPr>
          <a:r>
            <a:rPr lang="en-US" sz="1200">
              <a:solidFill>
                <a:schemeClr val="dk1"/>
              </a:solidFill>
              <a:effectLst/>
              <a:latin typeface="Georgia" panose="02040502050405020303" pitchFamily="18" charset="0"/>
              <a:ea typeface="+mn-ea"/>
              <a:cs typeface="+mn-cs"/>
            </a:rPr>
            <a:t>Create </a:t>
          </a:r>
          <a:r>
            <a:rPr lang="en-US" sz="1200" u="none">
              <a:solidFill>
                <a:schemeClr val="dk1"/>
              </a:solidFill>
              <a:effectLst/>
              <a:latin typeface="Georgia" panose="02040502050405020303" pitchFamily="18" charset="0"/>
              <a:ea typeface="+mn-ea"/>
              <a:cs typeface="+mn-cs"/>
            </a:rPr>
            <a:t>a simple frequency table to </a:t>
          </a:r>
          <a:r>
            <a:rPr lang="en-US" sz="1200">
              <a:solidFill>
                <a:schemeClr val="dk1"/>
              </a:solidFill>
              <a:effectLst/>
              <a:latin typeface="Georgia" panose="02040502050405020303" pitchFamily="18" charset="0"/>
              <a:ea typeface="+mn-ea"/>
              <a:cs typeface="+mn-cs"/>
            </a:rPr>
            <a:t>show the distribution of living arrangement. </a:t>
          </a:r>
          <a:r>
            <a:rPr lang="en-US" sz="1200" baseline="0">
              <a:solidFill>
                <a:schemeClr val="dk1"/>
              </a:solidFill>
              <a:effectLst/>
              <a:latin typeface="Georgia" panose="02040502050405020303" pitchFamily="18" charset="0"/>
              <a:ea typeface="+mn-ea"/>
              <a:cs typeface="+mn-cs"/>
            </a:rPr>
            <a:t>Briefly describe the </a:t>
          </a:r>
          <a:r>
            <a:rPr lang="en-US" sz="1200">
              <a:solidFill>
                <a:schemeClr val="dk1"/>
              </a:solidFill>
              <a:effectLst/>
              <a:latin typeface="Georgia" panose="02040502050405020303" pitchFamily="18" charset="0"/>
              <a:ea typeface="+mn-ea"/>
              <a:cs typeface="+mn-cs"/>
            </a:rPr>
            <a:t>distribution. </a:t>
          </a:r>
          <a:r>
            <a:rPr lang="en-US" sz="1200" i="1">
              <a:solidFill>
                <a:srgbClr val="C00000"/>
              </a:solidFill>
              <a:effectLst/>
              <a:latin typeface="Georgia" panose="02040502050405020303" pitchFamily="18" charset="0"/>
              <a:ea typeface="+mn-ea"/>
              <a:cs typeface="+mn-cs"/>
            </a:rPr>
            <a:t>(4 marks)</a:t>
          </a:r>
        </a:p>
        <a:p>
          <a:pPr lvl="0"/>
          <a:endParaRPr lang="en-US" sz="1200" baseline="0"/>
        </a:p>
        <a:p>
          <a:endParaRPr lang="en-US" sz="1200" u="none" baseline="0"/>
        </a:p>
        <a:p>
          <a:r>
            <a:rPr lang="en-US" sz="1200" u="none" baseline="0"/>
            <a:t> </a:t>
          </a:r>
        </a:p>
        <a:p>
          <a:endParaRPr lang="en-US" sz="1200" u="none" baseline="0"/>
        </a:p>
        <a:p>
          <a:endParaRPr lang="en-US" sz="1200" u="sng" baseline="0"/>
        </a:p>
        <a:p>
          <a:endParaRPr lang="en-US" sz="1200" u="sng" baseline="0"/>
        </a:p>
        <a:p>
          <a:endParaRPr lang="en-US" sz="1200" u="sng" baseline="0"/>
        </a:p>
        <a:p>
          <a:endParaRPr lang="en-US" sz="1200" baseline="0"/>
        </a:p>
        <a:p>
          <a:endParaRPr lang="en-US" sz="1200" baseline="0"/>
        </a:p>
        <a:p>
          <a:endParaRPr lang="en-US" sz="1200" baseline="0"/>
        </a:p>
        <a:p>
          <a:endParaRPr lang="en-US" sz="1200" baseline="0"/>
        </a:p>
      </xdr:txBody>
    </xdr:sp>
    <xdr:clientData/>
  </xdr:oneCellAnchor>
  <xdr:oneCellAnchor>
    <xdr:from>
      <xdr:col>3</xdr:col>
      <xdr:colOff>0</xdr:colOff>
      <xdr:row>5</xdr:row>
      <xdr:rowOff>0</xdr:rowOff>
    </xdr:from>
    <xdr:ext cx="5448300" cy="1405454"/>
    <xdr:sp macro="" textlink="">
      <xdr:nvSpPr>
        <xdr:cNvPr id="4" name="TextBox 3">
          <a:extLst>
            <a:ext uri="{FF2B5EF4-FFF2-40B4-BE49-F238E27FC236}">
              <a16:creationId xmlns:a16="http://schemas.microsoft.com/office/drawing/2014/main" id="{CC9B90CE-CA0A-4FDA-BD2D-FB966C77F6CB}"/>
            </a:ext>
          </a:extLst>
        </xdr:cNvPr>
        <xdr:cNvSpPr txBox="1"/>
      </xdr:nvSpPr>
      <xdr:spPr>
        <a:xfrm>
          <a:off x="2238375" y="1162050"/>
          <a:ext cx="5448300" cy="1405454"/>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150" b="0" u="sng" baseline="0">
              <a:solidFill>
                <a:srgbClr val="0033CC"/>
              </a:solidFill>
              <a:latin typeface="Georgia" panose="02040502050405020303" pitchFamily="18" charset="0"/>
            </a:rPr>
            <a:t>Comment</a:t>
          </a:r>
          <a:r>
            <a:rPr lang="en-US" sz="1150" b="0" baseline="0">
              <a:solidFill>
                <a:srgbClr val="0033CC"/>
              </a:solidFill>
              <a:latin typeface="Georgia" panose="02040502050405020303" pitchFamily="18" charset="0"/>
            </a:rPr>
            <a:t>:</a:t>
          </a:r>
        </a:p>
        <a:p>
          <a:pPr lvl="0"/>
          <a:r>
            <a:rPr lang="en-US" sz="1150" baseline="0">
              <a:solidFill>
                <a:schemeClr val="tx1"/>
              </a:solidFill>
              <a:latin typeface="Georgia" panose="02040502050405020303" pitchFamily="18" charset="0"/>
            </a:rPr>
            <a:t> </a:t>
          </a:r>
        </a:p>
        <a:p>
          <a:pPr lvl="0"/>
          <a:r>
            <a:rPr lang="en-US" sz="1150" baseline="0">
              <a:solidFill>
                <a:schemeClr val="tx1"/>
              </a:solidFill>
              <a:latin typeface="Georgia" panose="02040502050405020303" pitchFamily="18" charset="0"/>
            </a:rPr>
            <a:t>Most of the children are living with both of their parents.</a:t>
          </a: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19049</xdr:colOff>
      <xdr:row>0</xdr:row>
      <xdr:rowOff>123825</xdr:rowOff>
    </xdr:from>
    <xdr:ext cx="5457825" cy="1057275"/>
    <xdr:sp macro="" textlink="">
      <xdr:nvSpPr>
        <xdr:cNvPr id="2" name="TextBox 1">
          <a:extLst>
            <a:ext uri="{FF2B5EF4-FFF2-40B4-BE49-F238E27FC236}">
              <a16:creationId xmlns:a16="http://schemas.microsoft.com/office/drawing/2014/main" id="{F6524274-1CC5-44ED-9243-F525F8DF92E8}"/>
            </a:ext>
          </a:extLst>
        </xdr:cNvPr>
        <xdr:cNvSpPr txBox="1"/>
      </xdr:nvSpPr>
      <xdr:spPr>
        <a:xfrm>
          <a:off x="2257424" y="123825"/>
          <a:ext cx="5457825" cy="1057275"/>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200" b="1" baseline="0">
              <a:solidFill>
                <a:srgbClr val="C00000"/>
              </a:solidFill>
              <a:latin typeface="Georgia" panose="02040502050405020303" pitchFamily="18" charset="0"/>
            </a:rPr>
            <a:t>QUESTION 3</a:t>
          </a:r>
        </a:p>
        <a:p>
          <a:pPr lvl="0">
            <a:lnSpc>
              <a:spcPct val="120000"/>
            </a:lnSpc>
          </a:pPr>
          <a:r>
            <a:rPr lang="en-US" sz="1200">
              <a:solidFill>
                <a:schemeClr val="dk1"/>
              </a:solidFill>
              <a:effectLst/>
              <a:latin typeface="Georgia" panose="02040502050405020303" pitchFamily="18" charset="0"/>
              <a:ea typeface="+mn-ea"/>
              <a:cs typeface="+mn-cs"/>
            </a:rPr>
            <a:t>Create a </a:t>
          </a:r>
          <a:r>
            <a:rPr lang="en-US" sz="1200" u="none">
              <a:solidFill>
                <a:schemeClr val="dk1"/>
              </a:solidFill>
              <a:effectLst/>
              <a:latin typeface="Georgia" panose="02040502050405020303" pitchFamily="18" charset="0"/>
              <a:ea typeface="+mn-ea"/>
              <a:cs typeface="+mn-cs"/>
            </a:rPr>
            <a:t>group frequency table to describe</a:t>
          </a:r>
          <a:r>
            <a:rPr lang="en-US" sz="1200" u="none" baseline="0">
              <a:solidFill>
                <a:schemeClr val="dk1"/>
              </a:solidFill>
              <a:effectLst/>
              <a:latin typeface="Georgia" panose="02040502050405020303" pitchFamily="18" charset="0"/>
              <a:ea typeface="+mn-ea"/>
              <a:cs typeface="+mn-cs"/>
            </a:rPr>
            <a:t> </a:t>
          </a:r>
          <a:r>
            <a:rPr lang="en-US" sz="1200">
              <a:solidFill>
                <a:schemeClr val="dk1"/>
              </a:solidFill>
              <a:effectLst/>
              <a:latin typeface="Georgia" panose="02040502050405020303" pitchFamily="18" charset="0"/>
              <a:ea typeface="+mn-ea"/>
              <a:cs typeface="+mn-cs"/>
            </a:rPr>
            <a:t>the duration of playtime</a:t>
          </a:r>
          <a:r>
            <a:rPr lang="en-US" sz="1200" baseline="0">
              <a:solidFill>
                <a:schemeClr val="dk1"/>
              </a:solidFill>
              <a:effectLst/>
              <a:latin typeface="Georgia" panose="02040502050405020303" pitchFamily="18" charset="0"/>
              <a:ea typeface="+mn-ea"/>
              <a:cs typeface="+mn-cs"/>
            </a:rPr>
            <a:t> (in minutes) of the children</a:t>
          </a:r>
          <a:r>
            <a:rPr lang="en-US" sz="1200">
              <a:solidFill>
                <a:schemeClr val="dk1"/>
              </a:solidFill>
              <a:effectLst/>
              <a:latin typeface="Georgia" panose="02040502050405020303" pitchFamily="18" charset="0"/>
              <a:ea typeface="+mn-ea"/>
              <a:cs typeface="+mn-cs"/>
            </a:rPr>
            <a:t>.</a:t>
          </a:r>
          <a:r>
            <a:rPr lang="en-US" sz="1200" baseline="0">
              <a:solidFill>
                <a:schemeClr val="dk1"/>
              </a:solidFill>
              <a:effectLst/>
              <a:latin typeface="Georgia" panose="02040502050405020303" pitchFamily="18" charset="0"/>
              <a:ea typeface="+mn-ea"/>
              <a:cs typeface="+mn-cs"/>
            </a:rPr>
            <a:t>  </a:t>
          </a:r>
          <a:r>
            <a:rPr lang="en-US" sz="1200">
              <a:solidFill>
                <a:schemeClr val="dk1"/>
              </a:solidFill>
              <a:effectLst/>
              <a:latin typeface="Georgia" panose="02040502050405020303" pitchFamily="18" charset="0"/>
              <a:ea typeface="+mn-ea"/>
              <a:cs typeface="+mn-cs"/>
            </a:rPr>
            <a:t>The table should include the count, percentage and cumulative percentage for each category.  Describe the</a:t>
          </a:r>
          <a:r>
            <a:rPr lang="en-US" sz="1200" baseline="0">
              <a:solidFill>
                <a:schemeClr val="dk1"/>
              </a:solidFill>
              <a:effectLst/>
              <a:latin typeface="Georgia" panose="02040502050405020303" pitchFamily="18" charset="0"/>
              <a:ea typeface="+mn-ea"/>
              <a:cs typeface="+mn-cs"/>
            </a:rPr>
            <a:t> distribution. </a:t>
          </a:r>
          <a:r>
            <a:rPr lang="en-US" sz="1200" i="1" baseline="0">
              <a:solidFill>
                <a:srgbClr val="C00000"/>
              </a:solidFill>
              <a:effectLst/>
              <a:latin typeface="Georgia" panose="02040502050405020303" pitchFamily="18" charset="0"/>
              <a:ea typeface="+mn-ea"/>
              <a:cs typeface="+mn-cs"/>
            </a:rPr>
            <a:t>(4 marks)</a:t>
          </a:r>
          <a:endParaRPr lang="en-US" sz="1200" i="1" baseline="0">
            <a:solidFill>
              <a:srgbClr val="C00000"/>
            </a:solidFill>
            <a:latin typeface="Georgia" panose="02040502050405020303" pitchFamily="18" charset="0"/>
          </a:endParaRPr>
        </a:p>
      </xdr:txBody>
    </xdr:sp>
    <xdr:clientData/>
  </xdr:oneCellAnchor>
  <xdr:oneCellAnchor>
    <xdr:from>
      <xdr:col>2</xdr:col>
      <xdr:colOff>609599</xdr:colOff>
      <xdr:row>6</xdr:row>
      <xdr:rowOff>0</xdr:rowOff>
    </xdr:from>
    <xdr:ext cx="5476875" cy="1405454"/>
    <xdr:sp macro="" textlink="">
      <xdr:nvSpPr>
        <xdr:cNvPr id="4" name="TextBox 3">
          <a:extLst>
            <a:ext uri="{FF2B5EF4-FFF2-40B4-BE49-F238E27FC236}">
              <a16:creationId xmlns:a16="http://schemas.microsoft.com/office/drawing/2014/main" id="{D842F161-F5C1-472F-9E6D-DFFF378E5225}"/>
            </a:ext>
          </a:extLst>
        </xdr:cNvPr>
        <xdr:cNvSpPr txBox="1"/>
      </xdr:nvSpPr>
      <xdr:spPr>
        <a:xfrm>
          <a:off x="2238374" y="1400175"/>
          <a:ext cx="5476875" cy="1405454"/>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150" b="0" u="sng" baseline="0">
              <a:solidFill>
                <a:srgbClr val="0033CC"/>
              </a:solidFill>
              <a:latin typeface="Georgia" panose="02040502050405020303" pitchFamily="18" charset="0"/>
            </a:rPr>
            <a:t>Comment</a:t>
          </a:r>
          <a:r>
            <a:rPr lang="en-US" sz="1150" b="0" baseline="0">
              <a:solidFill>
                <a:srgbClr val="0033CC"/>
              </a:solidFill>
              <a:latin typeface="Georgia" panose="02040502050405020303" pitchFamily="18" charset="0"/>
            </a:rPr>
            <a:t>:</a:t>
          </a:r>
        </a:p>
        <a:p>
          <a:pPr lvl="0"/>
          <a:r>
            <a:rPr lang="en-US" sz="1150" baseline="0">
              <a:solidFill>
                <a:schemeClr val="tx1"/>
              </a:solidFill>
              <a:latin typeface="Georgia" panose="02040502050405020303" pitchFamily="18" charset="0"/>
            </a:rPr>
            <a:t> </a:t>
          </a:r>
        </a:p>
        <a:p>
          <a:pPr lvl="0"/>
          <a:r>
            <a:rPr lang="en-US" sz="1150" baseline="0">
              <a:solidFill>
                <a:schemeClr val="tx1"/>
              </a:solidFill>
              <a:latin typeface="Georgia" panose="02040502050405020303" pitchFamily="18" charset="0"/>
            </a:rPr>
            <a:t>More of the children play between 201 and 300 minutes. A small fraction of the children play over 500 minutes.</a:t>
          </a: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0</xdr:colOff>
      <xdr:row>0</xdr:row>
      <xdr:rowOff>123825</xdr:rowOff>
    </xdr:from>
    <xdr:ext cx="5495926" cy="1133475"/>
    <xdr:sp macro="" textlink="">
      <xdr:nvSpPr>
        <xdr:cNvPr id="2" name="TextBox 1">
          <a:extLst>
            <a:ext uri="{FF2B5EF4-FFF2-40B4-BE49-F238E27FC236}">
              <a16:creationId xmlns:a16="http://schemas.microsoft.com/office/drawing/2014/main" id="{CD37308F-E66D-4EB7-9821-51C39CA6B8A1}"/>
            </a:ext>
          </a:extLst>
        </xdr:cNvPr>
        <xdr:cNvSpPr txBox="1"/>
      </xdr:nvSpPr>
      <xdr:spPr>
        <a:xfrm>
          <a:off x="3514725" y="123825"/>
          <a:ext cx="5495926" cy="1133475"/>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200" b="1" baseline="0">
              <a:solidFill>
                <a:srgbClr val="C00000"/>
              </a:solidFill>
              <a:latin typeface="Georgia" panose="02040502050405020303" pitchFamily="18" charset="0"/>
            </a:rPr>
            <a:t>QUESTION 4</a:t>
          </a:r>
        </a:p>
        <a:p>
          <a:pPr lvl="0">
            <a:lnSpc>
              <a:spcPct val="120000"/>
            </a:lnSpc>
          </a:pPr>
          <a:r>
            <a:rPr lang="en-US" sz="1200">
              <a:solidFill>
                <a:schemeClr val="dk1"/>
              </a:solidFill>
              <a:effectLst/>
              <a:latin typeface="Georgia" panose="02040502050405020303" pitchFamily="18" charset="0"/>
              <a:ea typeface="+mn-ea"/>
              <a:cs typeface="+mn-cs"/>
            </a:rPr>
            <a:t>Construct </a:t>
          </a:r>
          <a:r>
            <a:rPr lang="en-US" sz="1200" u="none">
              <a:solidFill>
                <a:schemeClr val="dk1"/>
              </a:solidFill>
              <a:effectLst/>
              <a:latin typeface="Georgia" panose="02040502050405020303" pitchFamily="18" charset="0"/>
              <a:ea typeface="+mn-ea"/>
              <a:cs typeface="+mn-cs"/>
            </a:rPr>
            <a:t>a contingency table </a:t>
          </a:r>
          <a:r>
            <a:rPr lang="en-US" sz="1200">
              <a:solidFill>
                <a:schemeClr val="dk1"/>
              </a:solidFill>
              <a:effectLst/>
              <a:latin typeface="Georgia" panose="02040502050405020303" pitchFamily="18" charset="0"/>
              <a:ea typeface="+mn-ea"/>
              <a:cs typeface="+mn-cs"/>
            </a:rPr>
            <a:t>to explore the relationship between</a:t>
          </a:r>
          <a:r>
            <a:rPr lang="en-US" sz="1200" baseline="0">
              <a:solidFill>
                <a:schemeClr val="dk1"/>
              </a:solidFill>
              <a:effectLst/>
              <a:latin typeface="Georgia" panose="02040502050405020303" pitchFamily="18" charset="0"/>
              <a:ea typeface="+mn-ea"/>
              <a:cs typeface="+mn-cs"/>
            </a:rPr>
            <a:t> age-cohort </a:t>
          </a:r>
          <a:r>
            <a:rPr lang="en-US" sz="1200" i="1" baseline="0">
              <a:solidFill>
                <a:schemeClr val="dk1"/>
              </a:solidFill>
              <a:effectLst/>
              <a:latin typeface="Georgia" panose="02040502050405020303" pitchFamily="18" charset="0"/>
              <a:ea typeface="+mn-ea"/>
              <a:cs typeface="+mn-cs"/>
            </a:rPr>
            <a:t>(column) </a:t>
          </a:r>
          <a:r>
            <a:rPr lang="en-US" sz="1200" baseline="0">
              <a:solidFill>
                <a:schemeClr val="dk1"/>
              </a:solidFill>
              <a:effectLst/>
              <a:latin typeface="Georgia" panose="02040502050405020303" pitchFamily="18" charset="0"/>
              <a:ea typeface="+mn-ea"/>
              <a:cs typeface="+mn-cs"/>
            </a:rPr>
            <a:t>and income status (</a:t>
          </a:r>
          <a:r>
            <a:rPr lang="en-US" sz="1200" i="1" baseline="0">
              <a:solidFill>
                <a:schemeClr val="dk1"/>
              </a:solidFill>
              <a:effectLst/>
              <a:latin typeface="Georgia" panose="02040502050405020303" pitchFamily="18" charset="0"/>
              <a:ea typeface="+mn-ea"/>
              <a:cs typeface="+mn-cs"/>
            </a:rPr>
            <a:t>row). </a:t>
          </a:r>
          <a:r>
            <a:rPr lang="en-US" sz="1200" i="1">
              <a:solidFill>
                <a:schemeClr val="dk1"/>
              </a:solidFill>
              <a:effectLst/>
              <a:latin typeface="Georgia" panose="02040502050405020303" pitchFamily="18" charset="0"/>
              <a:ea typeface="+mn-ea"/>
              <a:cs typeface="+mn-cs"/>
            </a:rPr>
            <a:t> </a:t>
          </a:r>
          <a:r>
            <a:rPr lang="en-US" sz="1200">
              <a:solidFill>
                <a:schemeClr val="dk1"/>
              </a:solidFill>
              <a:effectLst/>
              <a:latin typeface="Georgia" panose="02040502050405020303" pitchFamily="18" charset="0"/>
              <a:ea typeface="+mn-ea"/>
              <a:cs typeface="+mn-cs"/>
            </a:rPr>
            <a:t>Transform the </a:t>
          </a:r>
          <a:r>
            <a:rPr lang="en-US" sz="1200" baseline="0">
              <a:solidFill>
                <a:schemeClr val="dk1"/>
              </a:solidFill>
              <a:effectLst/>
              <a:latin typeface="Georgia" panose="02040502050405020303" pitchFamily="18" charset="0"/>
              <a:ea typeface="+mn-ea"/>
              <a:cs typeface="+mn-cs"/>
            </a:rPr>
            <a:t>counts </a:t>
          </a:r>
          <a:r>
            <a:rPr lang="en-US" sz="1200">
              <a:solidFill>
                <a:schemeClr val="dk1"/>
              </a:solidFill>
              <a:effectLst/>
              <a:latin typeface="Georgia" panose="02040502050405020303" pitchFamily="18" charset="0"/>
              <a:ea typeface="+mn-ea"/>
              <a:cs typeface="+mn-cs"/>
            </a:rPr>
            <a:t>into</a:t>
          </a:r>
          <a:r>
            <a:rPr lang="en-US" sz="1200" baseline="0">
              <a:solidFill>
                <a:schemeClr val="dk1"/>
              </a:solidFill>
              <a:effectLst/>
              <a:latin typeface="Georgia" panose="02040502050405020303" pitchFamily="18" charset="0"/>
              <a:ea typeface="+mn-ea"/>
              <a:cs typeface="+mn-cs"/>
            </a:rPr>
            <a:t> </a:t>
          </a:r>
          <a:r>
            <a:rPr lang="en-US" sz="1200">
              <a:solidFill>
                <a:schemeClr val="dk1"/>
              </a:solidFill>
              <a:effectLst/>
              <a:latin typeface="Georgia" panose="02040502050405020303" pitchFamily="18" charset="0"/>
              <a:ea typeface="+mn-ea"/>
              <a:cs typeface="+mn-cs"/>
            </a:rPr>
            <a:t>percentages based on column totals. Comment on any possible pattern in the result.                 </a:t>
          </a:r>
          <a:r>
            <a:rPr lang="en-US" sz="1200" i="1">
              <a:solidFill>
                <a:srgbClr val="C00000"/>
              </a:solidFill>
              <a:effectLst/>
              <a:latin typeface="Georgia" panose="02040502050405020303" pitchFamily="18" charset="0"/>
              <a:ea typeface="+mn-ea"/>
              <a:cs typeface="+mn-cs"/>
            </a:rPr>
            <a:t>(4 marks)</a:t>
          </a:r>
          <a:endParaRPr lang="en-US" sz="1200" i="1" baseline="0">
            <a:solidFill>
              <a:srgbClr val="C00000"/>
            </a:solidFill>
            <a:latin typeface="Georgia" panose="02040502050405020303" pitchFamily="18" charset="0"/>
          </a:endParaRPr>
        </a:p>
        <a:p>
          <a:endParaRPr lang="en-US" sz="1200" baseline="0"/>
        </a:p>
      </xdr:txBody>
    </xdr:sp>
    <xdr:clientData/>
  </xdr:oneCellAnchor>
  <xdr:oneCellAnchor>
    <xdr:from>
      <xdr:col>4</xdr:col>
      <xdr:colOff>0</xdr:colOff>
      <xdr:row>7</xdr:row>
      <xdr:rowOff>0</xdr:rowOff>
    </xdr:from>
    <xdr:ext cx="5505450" cy="1405454"/>
    <xdr:sp macro="" textlink="">
      <xdr:nvSpPr>
        <xdr:cNvPr id="4" name="TextBox 3">
          <a:extLst>
            <a:ext uri="{FF2B5EF4-FFF2-40B4-BE49-F238E27FC236}">
              <a16:creationId xmlns:a16="http://schemas.microsoft.com/office/drawing/2014/main" id="{0593513E-50DE-4AF1-B367-085E61A116EA}"/>
            </a:ext>
          </a:extLst>
        </xdr:cNvPr>
        <xdr:cNvSpPr txBox="1"/>
      </xdr:nvSpPr>
      <xdr:spPr>
        <a:xfrm>
          <a:off x="3514725" y="1514475"/>
          <a:ext cx="5505450" cy="1405454"/>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150" b="0" u="sng" baseline="0">
              <a:solidFill>
                <a:srgbClr val="0033CC"/>
              </a:solidFill>
              <a:latin typeface="Georgia" panose="02040502050405020303" pitchFamily="18" charset="0"/>
            </a:rPr>
            <a:t>Comment</a:t>
          </a:r>
          <a:r>
            <a:rPr lang="en-US" sz="1150" b="0" baseline="0">
              <a:solidFill>
                <a:srgbClr val="0033CC"/>
              </a:solidFill>
              <a:latin typeface="Georgia" panose="02040502050405020303" pitchFamily="18" charset="0"/>
            </a:rPr>
            <a:t>:</a:t>
          </a:r>
        </a:p>
        <a:p>
          <a:pPr lvl="0"/>
          <a:r>
            <a:rPr lang="en-US" sz="1150" baseline="0">
              <a:solidFill>
                <a:schemeClr val="tx1"/>
              </a:solidFill>
              <a:latin typeface="Georgia" panose="02040502050405020303" pitchFamily="18" charset="0"/>
            </a:rPr>
            <a:t> </a:t>
          </a:r>
        </a:p>
        <a:p>
          <a:pPr lvl="0"/>
          <a:r>
            <a:rPr lang="en-US" sz="1150" baseline="0">
              <a:solidFill>
                <a:schemeClr val="tx1"/>
              </a:solidFill>
              <a:latin typeface="Georgia" panose="02040502050405020303" pitchFamily="18" charset="0"/>
            </a:rPr>
            <a:t>A high percentage of  children are from middle income earners.</a:t>
          </a: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0</xdr:row>
      <xdr:rowOff>81064</xdr:rowOff>
    </xdr:from>
    <xdr:ext cx="6448425" cy="600075"/>
    <xdr:sp macro="" textlink="">
      <xdr:nvSpPr>
        <xdr:cNvPr id="4" name="TextBox 3">
          <a:extLst>
            <a:ext uri="{FF2B5EF4-FFF2-40B4-BE49-F238E27FC236}">
              <a16:creationId xmlns:a16="http://schemas.microsoft.com/office/drawing/2014/main" id="{DF06828A-0208-4C9B-9E82-D4ED1E5056AA}"/>
            </a:ext>
          </a:extLst>
        </xdr:cNvPr>
        <xdr:cNvSpPr txBox="1"/>
      </xdr:nvSpPr>
      <xdr:spPr>
        <a:xfrm>
          <a:off x="2790825" y="81064"/>
          <a:ext cx="6448425" cy="600075"/>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200" b="1" baseline="0">
              <a:solidFill>
                <a:srgbClr val="C00000"/>
              </a:solidFill>
              <a:latin typeface="Georgia" panose="02040502050405020303" pitchFamily="18" charset="0"/>
            </a:rPr>
            <a:t>QUESTION 5</a:t>
          </a:r>
        </a:p>
        <a:p>
          <a:pPr lvl="0">
            <a:lnSpc>
              <a:spcPct val="120000"/>
            </a:lnSpc>
          </a:pPr>
          <a:r>
            <a:rPr lang="en-US" sz="1200">
              <a:solidFill>
                <a:schemeClr val="dk1"/>
              </a:solidFill>
              <a:effectLst/>
              <a:latin typeface="Georgia" panose="02040502050405020303" pitchFamily="18" charset="0"/>
              <a:ea typeface="+mn-ea"/>
              <a:cs typeface="+mn-cs"/>
            </a:rPr>
            <a:t>Construct a </a:t>
          </a:r>
          <a:r>
            <a:rPr lang="en-US" sz="1200" u="none">
              <a:solidFill>
                <a:schemeClr val="dk1"/>
              </a:solidFill>
              <a:effectLst/>
              <a:latin typeface="Georgia" panose="02040502050405020303" pitchFamily="18" charset="0"/>
              <a:ea typeface="+mn-ea"/>
              <a:cs typeface="+mn-cs"/>
            </a:rPr>
            <a:t>simple</a:t>
          </a:r>
          <a:r>
            <a:rPr lang="en-US" sz="1200" u="none" baseline="0">
              <a:solidFill>
                <a:schemeClr val="dk1"/>
              </a:solidFill>
              <a:effectLst/>
              <a:latin typeface="Georgia" panose="02040502050405020303" pitchFamily="18" charset="0"/>
              <a:ea typeface="+mn-ea"/>
              <a:cs typeface="+mn-cs"/>
            </a:rPr>
            <a:t> bar </a:t>
          </a:r>
          <a:r>
            <a:rPr lang="en-US" sz="1200" u="none">
              <a:solidFill>
                <a:schemeClr val="dk1"/>
              </a:solidFill>
              <a:effectLst/>
              <a:latin typeface="Georgia" panose="02040502050405020303" pitchFamily="18" charset="0"/>
              <a:ea typeface="+mn-ea"/>
              <a:cs typeface="+mn-cs"/>
            </a:rPr>
            <a:t>to</a:t>
          </a:r>
          <a:r>
            <a:rPr lang="en-US" sz="1200">
              <a:solidFill>
                <a:schemeClr val="dk1"/>
              </a:solidFill>
              <a:effectLst/>
              <a:latin typeface="Georgia" panose="02040502050405020303" pitchFamily="18" charset="0"/>
              <a:ea typeface="+mn-ea"/>
              <a:cs typeface="+mn-cs"/>
            </a:rPr>
            <a:t> describe parent's level of education</a:t>
          </a:r>
          <a:r>
            <a:rPr lang="en-US" sz="1200" baseline="0">
              <a:solidFill>
                <a:schemeClr val="dk1"/>
              </a:solidFill>
              <a:effectLst/>
              <a:latin typeface="Georgia" panose="02040502050405020303" pitchFamily="18" charset="0"/>
              <a:ea typeface="+mn-ea"/>
              <a:cs typeface="+mn-cs"/>
            </a:rPr>
            <a:t>. Comment</a:t>
          </a:r>
          <a:r>
            <a:rPr lang="en-US" sz="1200">
              <a:solidFill>
                <a:schemeClr val="dk1"/>
              </a:solidFill>
              <a:effectLst/>
              <a:latin typeface="Georgia" panose="02040502050405020303" pitchFamily="18" charset="0"/>
              <a:ea typeface="+mn-ea"/>
              <a:cs typeface="+mn-cs"/>
            </a:rPr>
            <a:t> </a:t>
          </a:r>
          <a:r>
            <a:rPr lang="en-US" sz="1200" i="1">
              <a:solidFill>
                <a:srgbClr val="C00000"/>
              </a:solidFill>
              <a:effectLst/>
              <a:latin typeface="Georgia" panose="02040502050405020303" pitchFamily="18" charset="0"/>
              <a:ea typeface="+mn-ea"/>
              <a:cs typeface="+mn-cs"/>
            </a:rPr>
            <a:t>(4 marks)</a:t>
          </a:r>
          <a:endParaRPr lang="en-US" sz="1200" i="1" baseline="0">
            <a:solidFill>
              <a:srgbClr val="C00000"/>
            </a:solidFill>
            <a:latin typeface="Georgia" panose="02040502050405020303" pitchFamily="18" charset="0"/>
          </a:endParaRPr>
        </a:p>
        <a:p>
          <a:endParaRPr lang="en-US" sz="1200" baseline="0"/>
        </a:p>
      </xdr:txBody>
    </xdr:sp>
    <xdr:clientData/>
  </xdr:oneCellAnchor>
  <xdr:oneCellAnchor>
    <xdr:from>
      <xdr:col>3</xdr:col>
      <xdr:colOff>0</xdr:colOff>
      <xdr:row>2</xdr:row>
      <xdr:rowOff>135376</xdr:rowOff>
    </xdr:from>
    <xdr:ext cx="6477000" cy="1405454"/>
    <xdr:sp macro="" textlink="">
      <xdr:nvSpPr>
        <xdr:cNvPr id="5" name="TextBox 4">
          <a:extLst>
            <a:ext uri="{FF2B5EF4-FFF2-40B4-BE49-F238E27FC236}">
              <a16:creationId xmlns:a16="http://schemas.microsoft.com/office/drawing/2014/main" id="{B67BA5C5-999E-4392-A3B3-5380297D560A}"/>
            </a:ext>
          </a:extLst>
        </xdr:cNvPr>
        <xdr:cNvSpPr txBox="1"/>
      </xdr:nvSpPr>
      <xdr:spPr>
        <a:xfrm>
          <a:off x="2790825" y="783076"/>
          <a:ext cx="6477000" cy="1405454"/>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150" b="0" u="sng" baseline="0">
              <a:solidFill>
                <a:srgbClr val="0033CC"/>
              </a:solidFill>
              <a:latin typeface="Georgia" panose="02040502050405020303" pitchFamily="18" charset="0"/>
            </a:rPr>
            <a:t>Comment</a:t>
          </a:r>
          <a:r>
            <a:rPr lang="en-US" sz="1150" b="0" baseline="0">
              <a:solidFill>
                <a:srgbClr val="0033CC"/>
              </a:solidFill>
              <a:latin typeface="Georgia" panose="02040502050405020303" pitchFamily="18" charset="0"/>
            </a:rPr>
            <a:t>:</a:t>
          </a:r>
        </a:p>
        <a:p>
          <a:pPr lvl="0"/>
          <a:r>
            <a:rPr lang="en-US" sz="1150" baseline="0">
              <a:solidFill>
                <a:schemeClr val="tx1"/>
              </a:solidFill>
              <a:latin typeface="Georgia" panose="02040502050405020303" pitchFamily="18" charset="0"/>
            </a:rPr>
            <a:t> </a:t>
          </a:r>
        </a:p>
        <a:p>
          <a:pPr lvl="0"/>
          <a:r>
            <a:rPr lang="en-US" sz="1150" baseline="0">
              <a:solidFill>
                <a:schemeClr val="tx1"/>
              </a:solidFill>
              <a:latin typeface="Georgia" panose="02040502050405020303" pitchFamily="18" charset="0"/>
            </a:rPr>
            <a:t>Most parents have reached to the high school level of education with a few reaching post graduate level.</a:t>
          </a: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xdr:txBody>
    </xdr:sp>
    <xdr:clientData/>
  </xdr:oneCellAnchor>
  <xdr:twoCellAnchor>
    <xdr:from>
      <xdr:col>2</xdr:col>
      <xdr:colOff>595143</xdr:colOff>
      <xdr:row>21</xdr:row>
      <xdr:rowOff>134837</xdr:rowOff>
    </xdr:from>
    <xdr:to>
      <xdr:col>9</xdr:col>
      <xdr:colOff>100654</xdr:colOff>
      <xdr:row>36</xdr:row>
      <xdr:rowOff>142133</xdr:rowOff>
    </xdr:to>
    <xdr:graphicFrame macro="">
      <xdr:nvGraphicFramePr>
        <xdr:cNvPr id="2" name="Chart 1">
          <a:extLst>
            <a:ext uri="{FF2B5EF4-FFF2-40B4-BE49-F238E27FC236}">
              <a16:creationId xmlns:a16="http://schemas.microsoft.com/office/drawing/2014/main" id="{427DB417-238C-40FD-BE9E-B1E160C52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3</xdr:col>
      <xdr:colOff>1</xdr:colOff>
      <xdr:row>0</xdr:row>
      <xdr:rowOff>57150</xdr:rowOff>
    </xdr:from>
    <xdr:ext cx="5200650" cy="723900"/>
    <xdr:sp macro="" textlink="">
      <xdr:nvSpPr>
        <xdr:cNvPr id="2" name="TextBox 1">
          <a:extLst>
            <a:ext uri="{FF2B5EF4-FFF2-40B4-BE49-F238E27FC236}">
              <a16:creationId xmlns:a16="http://schemas.microsoft.com/office/drawing/2014/main" id="{E9D996C7-C499-4B96-AEE3-AACC71B48810}"/>
            </a:ext>
          </a:extLst>
        </xdr:cNvPr>
        <xdr:cNvSpPr txBox="1"/>
      </xdr:nvSpPr>
      <xdr:spPr>
        <a:xfrm>
          <a:off x="2295526" y="57150"/>
          <a:ext cx="5200650" cy="723900"/>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200" b="1" baseline="0">
              <a:solidFill>
                <a:srgbClr val="C00000"/>
              </a:solidFill>
              <a:latin typeface="Georgia" panose="02040502050405020303" pitchFamily="18" charset="0"/>
            </a:rPr>
            <a:t>QUESTION 6</a:t>
          </a:r>
        </a:p>
        <a:p>
          <a:pPr lvl="0">
            <a:lnSpc>
              <a:spcPct val="120000"/>
            </a:lnSpc>
          </a:pPr>
          <a:r>
            <a:rPr lang="en-US" sz="1200">
              <a:solidFill>
                <a:schemeClr val="dk1"/>
              </a:solidFill>
              <a:effectLst/>
              <a:latin typeface="Georgia" panose="02040502050405020303" pitchFamily="18" charset="0"/>
              <a:ea typeface="+mn-ea"/>
              <a:cs typeface="+mn-cs"/>
            </a:rPr>
            <a:t>Construct </a:t>
          </a:r>
          <a:r>
            <a:rPr lang="en-US" sz="1200" u="none">
              <a:solidFill>
                <a:schemeClr val="dk1"/>
              </a:solidFill>
              <a:effectLst/>
              <a:latin typeface="Georgia" panose="02040502050405020303" pitchFamily="18" charset="0"/>
              <a:ea typeface="+mn-ea"/>
              <a:cs typeface="+mn-cs"/>
            </a:rPr>
            <a:t>a pie chart</a:t>
          </a:r>
          <a:r>
            <a:rPr lang="en-US" sz="1200" u="none" baseline="0">
              <a:solidFill>
                <a:schemeClr val="dk1"/>
              </a:solidFill>
              <a:effectLst/>
              <a:latin typeface="Georgia" panose="02040502050405020303" pitchFamily="18" charset="0"/>
              <a:ea typeface="+mn-ea"/>
              <a:cs typeface="+mn-cs"/>
            </a:rPr>
            <a:t> </a:t>
          </a:r>
          <a:r>
            <a:rPr lang="en-US" sz="1200" u="none">
              <a:solidFill>
                <a:schemeClr val="dk1"/>
              </a:solidFill>
              <a:effectLst/>
              <a:latin typeface="Georgia" panose="02040502050405020303" pitchFamily="18" charset="0"/>
              <a:ea typeface="+mn-ea"/>
              <a:cs typeface="+mn-cs"/>
            </a:rPr>
            <a:t>to </a:t>
          </a:r>
          <a:r>
            <a:rPr lang="en-US" sz="1200">
              <a:solidFill>
                <a:schemeClr val="dk1"/>
              </a:solidFill>
              <a:effectLst/>
              <a:latin typeface="Georgia" panose="02040502050405020303" pitchFamily="18" charset="0"/>
              <a:ea typeface="+mn-ea"/>
              <a:cs typeface="+mn-cs"/>
            </a:rPr>
            <a:t>describe the distribution of care type. </a:t>
          </a:r>
          <a:r>
            <a:rPr lang="en-US" sz="1200" baseline="0">
              <a:solidFill>
                <a:schemeClr val="dk1"/>
              </a:solidFill>
              <a:effectLst/>
              <a:latin typeface="Georgia" panose="02040502050405020303" pitchFamily="18" charset="0"/>
              <a:ea typeface="+mn-ea"/>
              <a:cs typeface="+mn-cs"/>
            </a:rPr>
            <a:t>Comment</a:t>
          </a:r>
          <a:r>
            <a:rPr lang="en-US" sz="1200">
              <a:solidFill>
                <a:schemeClr val="dk1"/>
              </a:solidFill>
              <a:effectLst/>
              <a:latin typeface="Georgia" panose="02040502050405020303" pitchFamily="18" charset="0"/>
              <a:ea typeface="+mn-ea"/>
              <a:cs typeface="+mn-cs"/>
            </a:rPr>
            <a:t> </a:t>
          </a:r>
          <a:r>
            <a:rPr lang="en-US" sz="1200" i="1">
              <a:solidFill>
                <a:srgbClr val="C00000"/>
              </a:solidFill>
              <a:effectLst/>
              <a:latin typeface="Georgia" panose="02040502050405020303" pitchFamily="18" charset="0"/>
              <a:ea typeface="+mn-ea"/>
              <a:cs typeface="+mn-cs"/>
            </a:rPr>
            <a:t>(4 marks)</a:t>
          </a:r>
          <a:endParaRPr lang="en-US" sz="1200" i="1" baseline="0">
            <a:solidFill>
              <a:srgbClr val="C00000"/>
            </a:solidFill>
            <a:latin typeface="Georgia" panose="02040502050405020303" pitchFamily="18" charset="0"/>
          </a:endParaRPr>
        </a:p>
        <a:p>
          <a:endParaRPr lang="en-US" sz="1200" baseline="0"/>
        </a:p>
      </xdr:txBody>
    </xdr:sp>
    <xdr:clientData/>
  </xdr:oneCellAnchor>
  <xdr:oneCellAnchor>
    <xdr:from>
      <xdr:col>3</xdr:col>
      <xdr:colOff>0</xdr:colOff>
      <xdr:row>4</xdr:row>
      <xdr:rowOff>0</xdr:rowOff>
    </xdr:from>
    <xdr:ext cx="5191125" cy="1405454"/>
    <xdr:sp macro="" textlink="">
      <xdr:nvSpPr>
        <xdr:cNvPr id="5" name="TextBox 4">
          <a:extLst>
            <a:ext uri="{FF2B5EF4-FFF2-40B4-BE49-F238E27FC236}">
              <a16:creationId xmlns:a16="http://schemas.microsoft.com/office/drawing/2014/main" id="{402C6D00-BB70-4DFB-82A6-114C33DB13EC}"/>
            </a:ext>
          </a:extLst>
        </xdr:cNvPr>
        <xdr:cNvSpPr txBox="1"/>
      </xdr:nvSpPr>
      <xdr:spPr>
        <a:xfrm>
          <a:off x="2295525" y="1028700"/>
          <a:ext cx="5191125" cy="1405454"/>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150" b="0" u="sng" baseline="0">
              <a:solidFill>
                <a:srgbClr val="0033CC"/>
              </a:solidFill>
              <a:latin typeface="Georgia" panose="02040502050405020303" pitchFamily="18" charset="0"/>
            </a:rPr>
            <a:t>Comment</a:t>
          </a:r>
          <a:r>
            <a:rPr lang="en-US" sz="1150" b="0" baseline="0">
              <a:solidFill>
                <a:srgbClr val="0033CC"/>
              </a:solidFill>
              <a:latin typeface="Georgia" panose="02040502050405020303" pitchFamily="18" charset="0"/>
            </a:rPr>
            <a:t>:</a:t>
          </a:r>
        </a:p>
        <a:p>
          <a:pPr lvl="0"/>
          <a:r>
            <a:rPr lang="en-US" sz="1150" baseline="0">
              <a:solidFill>
                <a:schemeClr val="tx1"/>
              </a:solidFill>
              <a:latin typeface="Georgia" panose="02040502050405020303" pitchFamily="18" charset="0"/>
            </a:rPr>
            <a:t> </a:t>
          </a:r>
        </a:p>
        <a:p>
          <a:pPr lvl="0"/>
          <a:r>
            <a:rPr lang="en-US" sz="1150" baseline="0">
              <a:solidFill>
                <a:schemeClr val="tx1"/>
              </a:solidFill>
              <a:latin typeface="Georgia" panose="02040502050405020303" pitchFamily="18" charset="0"/>
            </a:rPr>
            <a:t>most children fall under the center-based type of ca</a:t>
          </a: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xdr:txBody>
    </xdr:sp>
    <xdr:clientData/>
  </xdr:oneCellAnchor>
  <xdr:twoCellAnchor>
    <xdr:from>
      <xdr:col>2</xdr:col>
      <xdr:colOff>27697</xdr:colOff>
      <xdr:row>23</xdr:row>
      <xdr:rowOff>19997</xdr:rowOff>
    </xdr:from>
    <xdr:to>
      <xdr:col>8</xdr:col>
      <xdr:colOff>499218</xdr:colOff>
      <xdr:row>38</xdr:row>
      <xdr:rowOff>27292</xdr:rowOff>
    </xdr:to>
    <xdr:graphicFrame macro="">
      <xdr:nvGraphicFramePr>
        <xdr:cNvPr id="3" name="Chart 2">
          <a:extLst>
            <a:ext uri="{FF2B5EF4-FFF2-40B4-BE49-F238E27FC236}">
              <a16:creationId xmlns:a16="http://schemas.microsoft.com/office/drawing/2014/main" id="{1401BBD2-9AEB-4A8B-A17F-2F470D153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3</xdr:col>
      <xdr:colOff>603886</xdr:colOff>
      <xdr:row>0</xdr:row>
      <xdr:rowOff>76200</xdr:rowOff>
    </xdr:from>
    <xdr:ext cx="5263514" cy="952500"/>
    <xdr:sp macro="" textlink="">
      <xdr:nvSpPr>
        <xdr:cNvPr id="2" name="TextBox 1">
          <a:extLst>
            <a:ext uri="{FF2B5EF4-FFF2-40B4-BE49-F238E27FC236}">
              <a16:creationId xmlns:a16="http://schemas.microsoft.com/office/drawing/2014/main" id="{D90CC826-AC51-493B-9650-B21A3458D2F3}"/>
            </a:ext>
          </a:extLst>
        </xdr:cNvPr>
        <xdr:cNvSpPr txBox="1"/>
      </xdr:nvSpPr>
      <xdr:spPr>
        <a:xfrm>
          <a:off x="3175636" y="76200"/>
          <a:ext cx="5263514" cy="952500"/>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200" b="1" baseline="0">
              <a:solidFill>
                <a:srgbClr val="C00000"/>
              </a:solidFill>
              <a:latin typeface="Georgia" panose="02040502050405020303" pitchFamily="18" charset="0"/>
            </a:rPr>
            <a:t>QUESTION 7</a:t>
          </a:r>
        </a:p>
        <a:p>
          <a:pPr lvl="0">
            <a:lnSpc>
              <a:spcPct val="120000"/>
            </a:lnSpc>
          </a:pPr>
          <a:r>
            <a:rPr lang="en-US" sz="1200">
              <a:solidFill>
                <a:schemeClr val="dk1"/>
              </a:solidFill>
              <a:effectLst/>
              <a:latin typeface="Georgia" panose="02040502050405020303" pitchFamily="18" charset="0"/>
              <a:ea typeface="+mn-ea"/>
              <a:cs typeface="+mn-cs"/>
            </a:rPr>
            <a:t>Construct a </a:t>
          </a:r>
          <a:r>
            <a:rPr lang="en-US" sz="1200" u="none">
              <a:solidFill>
                <a:schemeClr val="dk1"/>
              </a:solidFill>
              <a:effectLst/>
              <a:latin typeface="Georgia" panose="02040502050405020303" pitchFamily="18" charset="0"/>
              <a:ea typeface="+mn-ea"/>
              <a:cs typeface="+mn-cs"/>
            </a:rPr>
            <a:t>clustered bar graph to explore </a:t>
          </a:r>
          <a:r>
            <a:rPr lang="en-US" sz="1200">
              <a:solidFill>
                <a:schemeClr val="dk1"/>
              </a:solidFill>
              <a:effectLst/>
              <a:latin typeface="Georgia" panose="02040502050405020303" pitchFamily="18" charset="0"/>
              <a:ea typeface="+mn-ea"/>
              <a:cs typeface="+mn-cs"/>
            </a:rPr>
            <a:t>the relationship between intellectual development </a:t>
          </a:r>
          <a:r>
            <a:rPr lang="en-US" sz="1200" i="1" baseline="0">
              <a:solidFill>
                <a:schemeClr val="dk1"/>
              </a:solidFill>
              <a:effectLst/>
              <a:latin typeface="Georgia" panose="02040502050405020303" pitchFamily="18" charset="0"/>
              <a:ea typeface="+mn-ea"/>
              <a:cs typeface="+mn-cs"/>
            </a:rPr>
            <a:t>(row or axis) </a:t>
          </a:r>
          <a:r>
            <a:rPr lang="en-US" sz="1200" baseline="0">
              <a:solidFill>
                <a:schemeClr val="dk1"/>
              </a:solidFill>
              <a:effectLst/>
              <a:latin typeface="Georgia" panose="02040502050405020303" pitchFamily="18" charset="0"/>
              <a:ea typeface="+mn-ea"/>
              <a:cs typeface="+mn-cs"/>
            </a:rPr>
            <a:t>and gender </a:t>
          </a:r>
          <a:r>
            <a:rPr lang="en-US" sz="1200" i="1" baseline="0">
              <a:solidFill>
                <a:schemeClr val="dk1"/>
              </a:solidFill>
              <a:effectLst/>
              <a:latin typeface="Georgia" panose="02040502050405020303" pitchFamily="18" charset="0"/>
              <a:ea typeface="+mn-ea"/>
              <a:cs typeface="+mn-cs"/>
            </a:rPr>
            <a:t>(column or legend). </a:t>
          </a:r>
          <a:r>
            <a:rPr lang="en-US" sz="1200">
              <a:solidFill>
                <a:schemeClr val="dk1"/>
              </a:solidFill>
              <a:effectLst/>
              <a:latin typeface="Georgia" panose="02040502050405020303" pitchFamily="18" charset="0"/>
              <a:ea typeface="+mn-ea"/>
              <a:cs typeface="+mn-cs"/>
            </a:rPr>
            <a:t>Comment on your result. </a:t>
          </a:r>
          <a:r>
            <a:rPr lang="en-US" sz="1200" i="1">
              <a:solidFill>
                <a:srgbClr val="C00000"/>
              </a:solidFill>
              <a:effectLst/>
              <a:latin typeface="Georgia" panose="02040502050405020303" pitchFamily="18" charset="0"/>
              <a:ea typeface="+mn-ea"/>
              <a:cs typeface="+mn-cs"/>
            </a:rPr>
            <a:t>(4 marks)</a:t>
          </a:r>
          <a:endParaRPr lang="en-US" sz="1200" i="1" baseline="0">
            <a:solidFill>
              <a:srgbClr val="C00000"/>
            </a:solidFill>
            <a:latin typeface="Georgia" panose="02040502050405020303" pitchFamily="18" charset="0"/>
          </a:endParaRPr>
        </a:p>
      </xdr:txBody>
    </xdr:sp>
    <xdr:clientData/>
  </xdr:oneCellAnchor>
  <xdr:oneCellAnchor>
    <xdr:from>
      <xdr:col>4</xdr:col>
      <xdr:colOff>0</xdr:colOff>
      <xdr:row>5</xdr:row>
      <xdr:rowOff>85725</xdr:rowOff>
    </xdr:from>
    <xdr:ext cx="5238750" cy="1405454"/>
    <xdr:sp macro="" textlink="">
      <xdr:nvSpPr>
        <xdr:cNvPr id="5" name="TextBox 4">
          <a:extLst>
            <a:ext uri="{FF2B5EF4-FFF2-40B4-BE49-F238E27FC236}">
              <a16:creationId xmlns:a16="http://schemas.microsoft.com/office/drawing/2014/main" id="{FA11E9BE-2CC6-43A3-9DED-3D6F2C001D25}"/>
            </a:ext>
          </a:extLst>
        </xdr:cNvPr>
        <xdr:cNvSpPr txBox="1"/>
      </xdr:nvSpPr>
      <xdr:spPr>
        <a:xfrm>
          <a:off x="3181350" y="1219200"/>
          <a:ext cx="5238750" cy="1405454"/>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150" b="0" u="sng" baseline="0">
              <a:solidFill>
                <a:srgbClr val="0033CC"/>
              </a:solidFill>
              <a:latin typeface="Georgia" panose="02040502050405020303" pitchFamily="18" charset="0"/>
            </a:rPr>
            <a:t>Comment</a:t>
          </a:r>
          <a:r>
            <a:rPr lang="en-US" sz="1150" b="0" baseline="0">
              <a:solidFill>
                <a:srgbClr val="0033CC"/>
              </a:solidFill>
              <a:latin typeface="Georgia" panose="02040502050405020303" pitchFamily="18" charset="0"/>
            </a:rPr>
            <a:t>:</a:t>
          </a:r>
        </a:p>
        <a:p>
          <a:pPr lvl="0"/>
          <a:r>
            <a:rPr lang="en-US" sz="1150" baseline="0">
              <a:solidFill>
                <a:schemeClr val="tx1"/>
              </a:solidFill>
              <a:latin typeface="Georgia" panose="02040502050405020303" pitchFamily="18" charset="0"/>
            </a:rPr>
            <a:t> </a:t>
          </a:r>
        </a:p>
        <a:p>
          <a:pPr lvl="0"/>
          <a:r>
            <a:rPr lang="en-US" sz="1150" baseline="0">
              <a:solidFill>
                <a:schemeClr val="tx1"/>
              </a:solidFill>
              <a:latin typeface="Georgia" panose="02040502050405020303" pitchFamily="18" charset="0"/>
            </a:rPr>
            <a:t>Both males and females are equaly inteligent in all levels presented. However, more females are average.</a:t>
          </a: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xdr:txBody>
    </xdr:sp>
    <xdr:clientData/>
  </xdr:oneCellAnchor>
  <xdr:twoCellAnchor>
    <xdr:from>
      <xdr:col>4</xdr:col>
      <xdr:colOff>95250</xdr:colOff>
      <xdr:row>27</xdr:row>
      <xdr:rowOff>128081</xdr:rowOff>
    </xdr:from>
    <xdr:to>
      <xdr:col>8</xdr:col>
      <xdr:colOff>512728</xdr:colOff>
      <xdr:row>42</xdr:row>
      <xdr:rowOff>135377</xdr:rowOff>
    </xdr:to>
    <xdr:graphicFrame macro="">
      <xdr:nvGraphicFramePr>
        <xdr:cNvPr id="6" name="Chart 5">
          <a:extLst>
            <a:ext uri="{FF2B5EF4-FFF2-40B4-BE49-F238E27FC236}">
              <a16:creationId xmlns:a16="http://schemas.microsoft.com/office/drawing/2014/main" id="{F9CB1893-CBE5-4B32-A90B-4C52D203A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4</xdr:col>
      <xdr:colOff>12701</xdr:colOff>
      <xdr:row>0</xdr:row>
      <xdr:rowOff>114300</xdr:rowOff>
    </xdr:from>
    <xdr:ext cx="5245100" cy="971550"/>
    <xdr:sp macro="" textlink="">
      <xdr:nvSpPr>
        <xdr:cNvPr id="2" name="TextBox 1">
          <a:extLst>
            <a:ext uri="{FF2B5EF4-FFF2-40B4-BE49-F238E27FC236}">
              <a16:creationId xmlns:a16="http://schemas.microsoft.com/office/drawing/2014/main" id="{970F6F1C-5087-41E5-BA75-0DBD89E1A842}"/>
            </a:ext>
          </a:extLst>
        </xdr:cNvPr>
        <xdr:cNvSpPr txBox="1"/>
      </xdr:nvSpPr>
      <xdr:spPr>
        <a:xfrm>
          <a:off x="3317876" y="114300"/>
          <a:ext cx="5245100" cy="971550"/>
        </a:xfrm>
        <a:prstGeom prst="rect">
          <a:avLst/>
        </a:prstGeom>
        <a:solidFill>
          <a:schemeClr val="accent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200" b="1" baseline="0">
              <a:solidFill>
                <a:srgbClr val="C00000"/>
              </a:solidFill>
              <a:latin typeface="Georgia" panose="02040502050405020303" pitchFamily="18" charset="0"/>
            </a:rPr>
            <a:t>QUESTION 8</a:t>
          </a:r>
        </a:p>
        <a:p>
          <a:pPr lvl="0">
            <a:lnSpc>
              <a:spcPct val="120000"/>
            </a:lnSpc>
          </a:pPr>
          <a:r>
            <a:rPr lang="en-US" sz="1200">
              <a:solidFill>
                <a:schemeClr val="dk1"/>
              </a:solidFill>
              <a:effectLst/>
              <a:latin typeface="Georgia" panose="02040502050405020303" pitchFamily="18" charset="0"/>
              <a:ea typeface="+mn-ea"/>
              <a:cs typeface="+mn-cs"/>
            </a:rPr>
            <a:t>Construct a </a:t>
          </a:r>
          <a:r>
            <a:rPr lang="en-US" sz="1200" u="none">
              <a:solidFill>
                <a:schemeClr val="dk1"/>
              </a:solidFill>
              <a:effectLst/>
              <a:latin typeface="Georgia" panose="02040502050405020303" pitchFamily="18" charset="0"/>
              <a:ea typeface="+mn-ea"/>
              <a:cs typeface="+mn-cs"/>
            </a:rPr>
            <a:t>percentage</a:t>
          </a:r>
          <a:r>
            <a:rPr lang="en-US" sz="1200" u="none" baseline="0">
              <a:solidFill>
                <a:schemeClr val="dk1"/>
              </a:solidFill>
              <a:effectLst/>
              <a:latin typeface="Georgia" panose="02040502050405020303" pitchFamily="18" charset="0"/>
              <a:ea typeface="+mn-ea"/>
              <a:cs typeface="+mn-cs"/>
            </a:rPr>
            <a:t> </a:t>
          </a:r>
          <a:r>
            <a:rPr lang="en-US" sz="1200" u="none">
              <a:solidFill>
                <a:schemeClr val="dk1"/>
              </a:solidFill>
              <a:effectLst/>
              <a:latin typeface="Georgia" panose="02040502050405020303" pitchFamily="18" charset="0"/>
              <a:ea typeface="+mn-ea"/>
              <a:cs typeface="+mn-cs"/>
            </a:rPr>
            <a:t>stacked bar graph </a:t>
          </a:r>
          <a:r>
            <a:rPr lang="en-US" sz="1200">
              <a:solidFill>
                <a:schemeClr val="dk1"/>
              </a:solidFill>
              <a:effectLst/>
              <a:latin typeface="Georgia" panose="02040502050405020303" pitchFamily="18" charset="0"/>
              <a:ea typeface="+mn-ea"/>
              <a:cs typeface="+mn-cs"/>
            </a:rPr>
            <a:t>to explore the relationship between care type </a:t>
          </a:r>
          <a:r>
            <a:rPr lang="en-US" sz="1200" i="1" baseline="0">
              <a:solidFill>
                <a:schemeClr val="dk1"/>
              </a:solidFill>
              <a:effectLst/>
              <a:latin typeface="Georgia" panose="02040502050405020303" pitchFamily="18" charset="0"/>
              <a:ea typeface="+mn-ea"/>
              <a:cs typeface="+mn-cs"/>
            </a:rPr>
            <a:t>(row or axis) </a:t>
          </a:r>
          <a:r>
            <a:rPr lang="en-US" sz="1200" baseline="0">
              <a:solidFill>
                <a:schemeClr val="dk1"/>
              </a:solidFill>
              <a:effectLst/>
              <a:latin typeface="Georgia" panose="02040502050405020303" pitchFamily="18" charset="0"/>
              <a:ea typeface="+mn-ea"/>
              <a:cs typeface="+mn-cs"/>
            </a:rPr>
            <a:t>and special needs </a:t>
          </a:r>
          <a:r>
            <a:rPr lang="en-US" sz="1200" i="1">
              <a:solidFill>
                <a:schemeClr val="dk1"/>
              </a:solidFill>
              <a:effectLst/>
              <a:latin typeface="Georgia" panose="02040502050405020303" pitchFamily="18" charset="0"/>
              <a:ea typeface="+mn-ea"/>
              <a:cs typeface="+mn-cs"/>
            </a:rPr>
            <a:t>(column or legend)</a:t>
          </a:r>
          <a:r>
            <a:rPr lang="en-US" sz="1200">
              <a:solidFill>
                <a:schemeClr val="dk1"/>
              </a:solidFill>
              <a:effectLst/>
              <a:latin typeface="Georgia" panose="02040502050405020303" pitchFamily="18" charset="0"/>
              <a:ea typeface="+mn-ea"/>
              <a:cs typeface="+mn-cs"/>
            </a:rPr>
            <a:t>.  Comment on your result. </a:t>
          </a:r>
          <a:r>
            <a:rPr lang="en-US" sz="1200" i="1">
              <a:solidFill>
                <a:srgbClr val="C00000"/>
              </a:solidFill>
              <a:effectLst/>
              <a:latin typeface="Georgia" panose="02040502050405020303" pitchFamily="18" charset="0"/>
              <a:ea typeface="+mn-ea"/>
              <a:cs typeface="+mn-cs"/>
            </a:rPr>
            <a:t>(4 marks)</a:t>
          </a:r>
          <a:endParaRPr lang="en-US" sz="1200" i="1" baseline="0">
            <a:solidFill>
              <a:srgbClr val="C00000"/>
            </a:solidFill>
            <a:latin typeface="Georgia" panose="02040502050405020303" pitchFamily="18" charset="0"/>
          </a:endParaRPr>
        </a:p>
      </xdr:txBody>
    </xdr:sp>
    <xdr:clientData/>
  </xdr:oneCellAnchor>
  <xdr:oneCellAnchor>
    <xdr:from>
      <xdr:col>4</xdr:col>
      <xdr:colOff>0</xdr:colOff>
      <xdr:row>6</xdr:row>
      <xdr:rowOff>0</xdr:rowOff>
    </xdr:from>
    <xdr:ext cx="5238750" cy="1405454"/>
    <xdr:sp macro="" textlink="">
      <xdr:nvSpPr>
        <xdr:cNvPr id="4" name="TextBox 3">
          <a:extLst>
            <a:ext uri="{FF2B5EF4-FFF2-40B4-BE49-F238E27FC236}">
              <a16:creationId xmlns:a16="http://schemas.microsoft.com/office/drawing/2014/main" id="{EBDBB5F4-4EBF-4BF9-A431-E9AEAF428CA3}"/>
            </a:ext>
          </a:extLst>
        </xdr:cNvPr>
        <xdr:cNvSpPr txBox="1"/>
      </xdr:nvSpPr>
      <xdr:spPr>
        <a:xfrm>
          <a:off x="3305175" y="1285875"/>
          <a:ext cx="5238750" cy="1405454"/>
        </a:xfrm>
        <a:prstGeom prst="rect">
          <a:avLst/>
        </a:prstGeom>
        <a:solidFill>
          <a:schemeClr val="bg1">
            <a:lumMod val="95000"/>
          </a:schemeClr>
        </a:solidFill>
      </xdr:spPr>
      <xdr:style>
        <a:lnRef idx="1">
          <a:schemeClr val="accent1"/>
        </a:lnRef>
        <a:fillRef idx="2">
          <a:schemeClr val="accent1"/>
        </a:fillRef>
        <a:effectRef idx="1">
          <a:schemeClr val="accent1"/>
        </a:effectRef>
        <a:fontRef idx="minor">
          <a:schemeClr val="dk1"/>
        </a:fontRef>
      </xdr:style>
      <xdr:txBody>
        <a:bodyPr vertOverflow="clip" wrap="square" rtlCol="0" anchor="t">
          <a:noAutofit/>
        </a:bodyPr>
        <a:lstStyle/>
        <a:p>
          <a:pPr>
            <a:lnSpc>
              <a:spcPct val="120000"/>
            </a:lnSpc>
          </a:pPr>
          <a:r>
            <a:rPr lang="en-US" sz="1150" b="0" u="sng" baseline="0">
              <a:solidFill>
                <a:srgbClr val="0033CC"/>
              </a:solidFill>
              <a:latin typeface="Georgia" panose="02040502050405020303" pitchFamily="18" charset="0"/>
            </a:rPr>
            <a:t>Comment</a:t>
          </a:r>
          <a:r>
            <a:rPr lang="en-US" sz="1150" b="0" baseline="0">
              <a:solidFill>
                <a:srgbClr val="0033CC"/>
              </a:solidFill>
              <a:latin typeface="Georgia" panose="02040502050405020303" pitchFamily="18" charset="0"/>
            </a:rPr>
            <a:t>:</a:t>
          </a:r>
        </a:p>
        <a:p>
          <a:pPr lvl="0"/>
          <a:r>
            <a:rPr lang="en-US" sz="1150" baseline="0">
              <a:solidFill>
                <a:schemeClr val="tx1"/>
              </a:solidFill>
              <a:latin typeface="Georgia" panose="02040502050405020303" pitchFamily="18" charset="0"/>
            </a:rPr>
            <a:t> </a:t>
          </a:r>
        </a:p>
        <a:p>
          <a:pPr lvl="0"/>
          <a:r>
            <a:rPr lang="en-US" sz="1150" baseline="0">
              <a:solidFill>
                <a:schemeClr val="tx1"/>
              </a:solidFill>
              <a:latin typeface="Georgia" panose="02040502050405020303" pitchFamily="18" charset="0"/>
            </a:rPr>
            <a:t>Most children do not seem to have special needs.</a:t>
          </a: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a:p>
          <a:pPr lvl="0"/>
          <a:endParaRPr lang="en-US" sz="1150" baseline="0">
            <a:solidFill>
              <a:schemeClr val="tx1"/>
            </a:solidFill>
            <a:latin typeface="Georgia" panose="02040502050405020303" pitchFamily="18" charset="0"/>
          </a:endParaRPr>
        </a:p>
      </xdr:txBody>
    </xdr:sp>
    <xdr:clientData/>
  </xdr:oneCellAnchor>
  <xdr:twoCellAnchor>
    <xdr:from>
      <xdr:col>5</xdr:col>
      <xdr:colOff>272522</xdr:colOff>
      <xdr:row>26</xdr:row>
      <xdr:rowOff>67734</xdr:rowOff>
    </xdr:from>
    <xdr:to>
      <xdr:col>10</xdr:col>
      <xdr:colOff>399522</xdr:colOff>
      <xdr:row>41</xdr:row>
      <xdr:rowOff>112184</xdr:rowOff>
    </xdr:to>
    <xdr:graphicFrame macro="">
      <xdr:nvGraphicFramePr>
        <xdr:cNvPr id="3" name="Chart 2">
          <a:extLst>
            <a:ext uri="{FF2B5EF4-FFF2-40B4-BE49-F238E27FC236}">
              <a16:creationId xmlns:a16="http://schemas.microsoft.com/office/drawing/2014/main" id="{0B171A3A-213B-43A7-85FC-553FAFBB5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1.702216203703" createdVersion="6" refreshedVersion="6" minRefreshableVersion="3" recordCount="60" xr:uid="{44BD7004-BED9-4199-8C67-C1181C3A1D8E}">
  <cacheSource type="worksheet">
    <worksheetSource ref="A1:B61" sheet="Question 4"/>
  </cacheSource>
  <cacheFields count="2">
    <cacheField name="Age-Cohort" numFmtId="0">
      <sharedItems count="4">
        <s v="Preschool"/>
        <s v="Toddler"/>
        <s v="Infant"/>
        <s v="School-Age"/>
      </sharedItems>
    </cacheField>
    <cacheField name=" Income Status" numFmtId="0">
      <sharedItems count="3">
        <s v="Low Income"/>
        <s v="Middle Income"/>
        <s v="High Incom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1.789422569447" createdVersion="6" refreshedVersion="6" minRefreshableVersion="3" recordCount="60" xr:uid="{BF2036C9-C8B3-48C3-AA06-8E1D5B47B92E}">
  <cacheSource type="worksheet">
    <worksheetSource ref="A1:B61" sheet="Question 7"/>
  </cacheSource>
  <cacheFields count="2">
    <cacheField name="Gender" numFmtId="0">
      <sharedItems count="2">
        <s v="Male"/>
        <s v="Female"/>
      </sharedItems>
    </cacheField>
    <cacheField name="Intellectual Development" numFmtId="0">
      <sharedItems count="3">
        <s v="Above Average"/>
        <s v="Average"/>
        <s v="Below Averag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1.793395023145" createdVersion="6" refreshedVersion="6" minRefreshableVersion="3" recordCount="60" xr:uid="{BFAC2313-71CC-4E25-B483-DCCD36AD02C8}">
  <cacheSource type="worksheet">
    <worksheetSource ref="A1:B61" sheet="Question 8"/>
  </cacheSource>
  <cacheFields count="2">
    <cacheField name="Care Type" numFmtId="0">
      <sharedItems count="4">
        <s v="Home-Based"/>
        <s v="Center-Based"/>
        <s v="School-Based"/>
        <s v="Unregulated"/>
      </sharedItems>
    </cacheField>
    <cacheField name="Special Needs"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r>
  <r>
    <x v="0"/>
    <x v="1"/>
  </r>
  <r>
    <x v="0"/>
    <x v="1"/>
  </r>
  <r>
    <x v="0"/>
    <x v="1"/>
  </r>
  <r>
    <x v="0"/>
    <x v="1"/>
  </r>
  <r>
    <x v="0"/>
    <x v="2"/>
  </r>
  <r>
    <x v="0"/>
    <x v="2"/>
  </r>
  <r>
    <x v="0"/>
    <x v="0"/>
  </r>
  <r>
    <x v="1"/>
    <x v="1"/>
  </r>
  <r>
    <x v="1"/>
    <x v="0"/>
  </r>
  <r>
    <x v="1"/>
    <x v="1"/>
  </r>
  <r>
    <x v="1"/>
    <x v="0"/>
  </r>
  <r>
    <x v="1"/>
    <x v="1"/>
  </r>
  <r>
    <x v="1"/>
    <x v="2"/>
  </r>
  <r>
    <x v="1"/>
    <x v="2"/>
  </r>
  <r>
    <x v="1"/>
    <x v="0"/>
  </r>
  <r>
    <x v="1"/>
    <x v="0"/>
  </r>
  <r>
    <x v="1"/>
    <x v="0"/>
  </r>
  <r>
    <x v="1"/>
    <x v="2"/>
  </r>
  <r>
    <x v="1"/>
    <x v="2"/>
  </r>
  <r>
    <x v="1"/>
    <x v="0"/>
  </r>
  <r>
    <x v="1"/>
    <x v="0"/>
  </r>
  <r>
    <x v="2"/>
    <x v="2"/>
  </r>
  <r>
    <x v="2"/>
    <x v="1"/>
  </r>
  <r>
    <x v="2"/>
    <x v="1"/>
  </r>
  <r>
    <x v="2"/>
    <x v="0"/>
  </r>
  <r>
    <x v="2"/>
    <x v="0"/>
  </r>
  <r>
    <x v="2"/>
    <x v="0"/>
  </r>
  <r>
    <x v="2"/>
    <x v="1"/>
  </r>
  <r>
    <x v="1"/>
    <x v="1"/>
  </r>
  <r>
    <x v="1"/>
    <x v="1"/>
  </r>
  <r>
    <x v="1"/>
    <x v="1"/>
  </r>
  <r>
    <x v="1"/>
    <x v="1"/>
  </r>
  <r>
    <x v="0"/>
    <x v="1"/>
  </r>
  <r>
    <x v="2"/>
    <x v="2"/>
  </r>
  <r>
    <x v="1"/>
    <x v="1"/>
  </r>
  <r>
    <x v="2"/>
    <x v="1"/>
  </r>
  <r>
    <x v="2"/>
    <x v="2"/>
  </r>
  <r>
    <x v="0"/>
    <x v="1"/>
  </r>
  <r>
    <x v="0"/>
    <x v="0"/>
  </r>
  <r>
    <x v="0"/>
    <x v="2"/>
  </r>
  <r>
    <x v="3"/>
    <x v="0"/>
  </r>
  <r>
    <x v="3"/>
    <x v="2"/>
  </r>
  <r>
    <x v="3"/>
    <x v="0"/>
  </r>
  <r>
    <x v="1"/>
    <x v="0"/>
  </r>
  <r>
    <x v="1"/>
    <x v="2"/>
  </r>
  <r>
    <x v="1"/>
    <x v="1"/>
  </r>
  <r>
    <x v="1"/>
    <x v="1"/>
  </r>
  <r>
    <x v="3"/>
    <x v="1"/>
  </r>
  <r>
    <x v="3"/>
    <x v="0"/>
  </r>
  <r>
    <x v="0"/>
    <x v="1"/>
  </r>
  <r>
    <x v="3"/>
    <x v="0"/>
  </r>
  <r>
    <x v="3"/>
    <x v="0"/>
  </r>
  <r>
    <x v="1"/>
    <x v="1"/>
  </r>
  <r>
    <x v="1"/>
    <x v="1"/>
  </r>
  <r>
    <x v="0"/>
    <x v="1"/>
  </r>
  <r>
    <x v="2"/>
    <x v="1"/>
  </r>
  <r>
    <x v="3"/>
    <x v="2"/>
  </r>
  <r>
    <x v="3"/>
    <x v="1"/>
  </r>
  <r>
    <x v="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r>
  <r>
    <x v="1"/>
    <x v="1"/>
  </r>
  <r>
    <x v="0"/>
    <x v="1"/>
  </r>
  <r>
    <x v="1"/>
    <x v="1"/>
  </r>
  <r>
    <x v="1"/>
    <x v="2"/>
  </r>
  <r>
    <x v="1"/>
    <x v="1"/>
  </r>
  <r>
    <x v="0"/>
    <x v="2"/>
  </r>
  <r>
    <x v="0"/>
    <x v="1"/>
  </r>
  <r>
    <x v="1"/>
    <x v="1"/>
  </r>
  <r>
    <x v="1"/>
    <x v="2"/>
  </r>
  <r>
    <x v="1"/>
    <x v="2"/>
  </r>
  <r>
    <x v="0"/>
    <x v="1"/>
  </r>
  <r>
    <x v="0"/>
    <x v="0"/>
  </r>
  <r>
    <x v="1"/>
    <x v="1"/>
  </r>
  <r>
    <x v="1"/>
    <x v="1"/>
  </r>
  <r>
    <x v="1"/>
    <x v="0"/>
  </r>
  <r>
    <x v="1"/>
    <x v="1"/>
  </r>
  <r>
    <x v="1"/>
    <x v="1"/>
  </r>
  <r>
    <x v="1"/>
    <x v="2"/>
  </r>
  <r>
    <x v="0"/>
    <x v="1"/>
  </r>
  <r>
    <x v="1"/>
    <x v="2"/>
  </r>
  <r>
    <x v="0"/>
    <x v="1"/>
  </r>
  <r>
    <x v="1"/>
    <x v="0"/>
  </r>
  <r>
    <x v="0"/>
    <x v="1"/>
  </r>
  <r>
    <x v="0"/>
    <x v="1"/>
  </r>
  <r>
    <x v="1"/>
    <x v="1"/>
  </r>
  <r>
    <x v="1"/>
    <x v="0"/>
  </r>
  <r>
    <x v="1"/>
    <x v="1"/>
  </r>
  <r>
    <x v="0"/>
    <x v="1"/>
  </r>
  <r>
    <x v="0"/>
    <x v="1"/>
  </r>
  <r>
    <x v="0"/>
    <x v="1"/>
  </r>
  <r>
    <x v="0"/>
    <x v="2"/>
  </r>
  <r>
    <x v="1"/>
    <x v="1"/>
  </r>
  <r>
    <x v="0"/>
    <x v="2"/>
  </r>
  <r>
    <x v="0"/>
    <x v="1"/>
  </r>
  <r>
    <x v="0"/>
    <x v="1"/>
  </r>
  <r>
    <x v="1"/>
    <x v="1"/>
  </r>
  <r>
    <x v="0"/>
    <x v="1"/>
  </r>
  <r>
    <x v="1"/>
    <x v="1"/>
  </r>
  <r>
    <x v="1"/>
    <x v="0"/>
  </r>
  <r>
    <x v="0"/>
    <x v="0"/>
  </r>
  <r>
    <x v="1"/>
    <x v="0"/>
  </r>
  <r>
    <x v="1"/>
    <x v="1"/>
  </r>
  <r>
    <x v="1"/>
    <x v="1"/>
  </r>
  <r>
    <x v="1"/>
    <x v="1"/>
  </r>
  <r>
    <x v="0"/>
    <x v="2"/>
  </r>
  <r>
    <x v="0"/>
    <x v="1"/>
  </r>
  <r>
    <x v="0"/>
    <x v="1"/>
  </r>
  <r>
    <x v="1"/>
    <x v="1"/>
  </r>
  <r>
    <x v="0"/>
    <x v="2"/>
  </r>
  <r>
    <x v="1"/>
    <x v="1"/>
  </r>
  <r>
    <x v="0"/>
    <x v="0"/>
  </r>
  <r>
    <x v="0"/>
    <x v="1"/>
  </r>
  <r>
    <x v="0"/>
    <x v="2"/>
  </r>
  <r>
    <x v="1"/>
    <x v="1"/>
  </r>
  <r>
    <x v="0"/>
    <x v="0"/>
  </r>
  <r>
    <x v="1"/>
    <x v="1"/>
  </r>
  <r>
    <x v="0"/>
    <x v="1"/>
  </r>
  <r>
    <x v="1"/>
    <x v="1"/>
  </r>
  <r>
    <x v="1"/>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r>
  <r>
    <x v="1"/>
    <x v="1"/>
  </r>
  <r>
    <x v="2"/>
    <x v="1"/>
  </r>
  <r>
    <x v="3"/>
    <x v="1"/>
  </r>
  <r>
    <x v="1"/>
    <x v="1"/>
  </r>
  <r>
    <x v="1"/>
    <x v="1"/>
  </r>
  <r>
    <x v="0"/>
    <x v="1"/>
  </r>
  <r>
    <x v="1"/>
    <x v="1"/>
  </r>
  <r>
    <x v="0"/>
    <x v="1"/>
  </r>
  <r>
    <x v="1"/>
    <x v="1"/>
  </r>
  <r>
    <x v="1"/>
    <x v="0"/>
  </r>
  <r>
    <x v="1"/>
    <x v="0"/>
  </r>
  <r>
    <x v="2"/>
    <x v="0"/>
  </r>
  <r>
    <x v="1"/>
    <x v="1"/>
  </r>
  <r>
    <x v="0"/>
    <x v="1"/>
  </r>
  <r>
    <x v="0"/>
    <x v="0"/>
  </r>
  <r>
    <x v="3"/>
    <x v="0"/>
  </r>
  <r>
    <x v="3"/>
    <x v="0"/>
  </r>
  <r>
    <x v="2"/>
    <x v="1"/>
  </r>
  <r>
    <x v="1"/>
    <x v="1"/>
  </r>
  <r>
    <x v="3"/>
    <x v="1"/>
  </r>
  <r>
    <x v="3"/>
    <x v="1"/>
  </r>
  <r>
    <x v="3"/>
    <x v="1"/>
  </r>
  <r>
    <x v="1"/>
    <x v="1"/>
  </r>
  <r>
    <x v="1"/>
    <x v="0"/>
  </r>
  <r>
    <x v="0"/>
    <x v="0"/>
  </r>
  <r>
    <x v="0"/>
    <x v="0"/>
  </r>
  <r>
    <x v="0"/>
    <x v="0"/>
  </r>
  <r>
    <x v="2"/>
    <x v="1"/>
  </r>
  <r>
    <x v="2"/>
    <x v="0"/>
  </r>
  <r>
    <x v="2"/>
    <x v="1"/>
  </r>
  <r>
    <x v="3"/>
    <x v="0"/>
  </r>
  <r>
    <x v="1"/>
    <x v="1"/>
  </r>
  <r>
    <x v="2"/>
    <x v="0"/>
  </r>
  <r>
    <x v="2"/>
    <x v="0"/>
  </r>
  <r>
    <x v="2"/>
    <x v="1"/>
  </r>
  <r>
    <x v="0"/>
    <x v="1"/>
  </r>
  <r>
    <x v="1"/>
    <x v="1"/>
  </r>
  <r>
    <x v="1"/>
    <x v="1"/>
  </r>
  <r>
    <x v="3"/>
    <x v="0"/>
  </r>
  <r>
    <x v="0"/>
    <x v="1"/>
  </r>
  <r>
    <x v="1"/>
    <x v="0"/>
  </r>
  <r>
    <x v="1"/>
    <x v="1"/>
  </r>
  <r>
    <x v="2"/>
    <x v="1"/>
  </r>
  <r>
    <x v="2"/>
    <x v="1"/>
  </r>
  <r>
    <x v="2"/>
    <x v="1"/>
  </r>
  <r>
    <x v="2"/>
    <x v="1"/>
  </r>
  <r>
    <x v="2"/>
    <x v="1"/>
  </r>
  <r>
    <x v="2"/>
    <x v="1"/>
  </r>
  <r>
    <x v="1"/>
    <x v="1"/>
  </r>
  <r>
    <x v="1"/>
    <x v="1"/>
  </r>
  <r>
    <x v="3"/>
    <x v="1"/>
  </r>
  <r>
    <x v="3"/>
    <x v="0"/>
  </r>
  <r>
    <x v="3"/>
    <x v="1"/>
  </r>
  <r>
    <x v="3"/>
    <x v="0"/>
  </r>
  <r>
    <x v="0"/>
    <x v="1"/>
  </r>
  <r>
    <x v="0"/>
    <x v="0"/>
  </r>
  <r>
    <x v="0"/>
    <x v="0"/>
  </r>
  <r>
    <x v="1"/>
    <x v="1"/>
  </r>
  <r>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11A983-1681-45FB-B18F-784CC96E5019}" name="PivotTable1"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income status" colHeaderCaption="Age-cohort">
  <location ref="F17:J22" firstHeaderRow="1" firstDataRow="2" firstDataCol="1"/>
  <pivotFields count="2">
    <pivotField axis="axisCol" dataField="1" showAll="0">
      <items count="5">
        <item x="1"/>
        <item x="2"/>
        <item x="3"/>
        <item x="0"/>
        <item t="default"/>
      </items>
    </pivotField>
    <pivotField axis="axisRow" showAll="0">
      <items count="4">
        <item x="2"/>
        <item x="1"/>
        <item x="0"/>
        <item t="default"/>
      </items>
    </pivotField>
  </pivotFields>
  <rowFields count="1">
    <field x="1"/>
  </rowFields>
  <rowItems count="4">
    <i>
      <x/>
    </i>
    <i>
      <x v="1"/>
    </i>
    <i>
      <x v="2"/>
    </i>
    <i t="grand">
      <x/>
    </i>
  </rowItems>
  <colFields count="1">
    <field x="0"/>
  </colFields>
  <colItems count="4">
    <i>
      <x/>
    </i>
    <i>
      <x v="1"/>
    </i>
    <i>
      <x v="2"/>
    </i>
    <i>
      <x v="3"/>
    </i>
  </colItems>
  <dataFields count="1">
    <dataField name="Count of Age-Cohort" fld="0" subtotal="count" showDataAs="percentOfCol" baseField="1" baseItem="0" numFmtId="9"/>
  </dataFields>
  <formats count="2">
    <format dxfId="1">
      <pivotArea collapsedLevelsAreSubtotals="1" fieldPosition="0">
        <references count="2">
          <reference field="0" count="1" selected="0">
            <x v="0"/>
          </reference>
          <reference field="1" count="1">
            <x v="1"/>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FE028-9DF6-404B-BE36-0C6CE8E6A838}" name="PivotTable5" cacheId="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
  <location ref="F18:H23" firstHeaderRow="1" firstDataRow="2" firstDataCol="1"/>
  <pivotFields count="2">
    <pivotField axis="axisCol" showAll="0">
      <items count="3">
        <item x="1"/>
        <item x="0"/>
        <item t="default"/>
      </items>
    </pivotField>
    <pivotField axis="axisRow" dataField="1" showAll="0">
      <items count="4">
        <item x="0"/>
        <item x="1"/>
        <item x="2"/>
        <item t="default"/>
      </items>
    </pivotField>
  </pivotFields>
  <rowFields count="1">
    <field x="1"/>
  </rowFields>
  <rowItems count="4">
    <i>
      <x/>
    </i>
    <i>
      <x v="1"/>
    </i>
    <i>
      <x v="2"/>
    </i>
    <i t="grand">
      <x/>
    </i>
  </rowItems>
  <colFields count="1">
    <field x="0"/>
  </colFields>
  <colItems count="2">
    <i>
      <x/>
    </i>
    <i>
      <x v="1"/>
    </i>
  </colItems>
  <dataFields count="1">
    <dataField name="Count of Intellectual Development" fld="1" subtotal="count"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93953A-1D9F-451E-8BB0-5814D2DD4747}" name="PivotTable6"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 rowHeaderCaption="care type" colHeaderCaption="special needs">
  <location ref="F16:H22" firstHeaderRow="1" firstDataRow="2" firstDataCol="1"/>
  <pivotFields count="2">
    <pivotField axis="axisRow" showAll="0">
      <items count="5">
        <item x="1"/>
        <item x="0"/>
        <item x="2"/>
        <item x="3"/>
        <item t="default"/>
      </items>
    </pivotField>
    <pivotField axis="axisCol" dataField="1" showAll="0">
      <items count="3">
        <item x="1"/>
        <item x="0"/>
        <item t="default"/>
      </items>
    </pivotField>
  </pivotFields>
  <rowFields count="1">
    <field x="0"/>
  </rowFields>
  <rowItems count="5">
    <i>
      <x/>
    </i>
    <i>
      <x v="1"/>
    </i>
    <i>
      <x v="2"/>
    </i>
    <i>
      <x v="3"/>
    </i>
    <i t="grand">
      <x/>
    </i>
  </rowItems>
  <colFields count="1">
    <field x="1"/>
  </colFields>
  <colItems count="2">
    <i>
      <x/>
    </i>
    <i>
      <x v="1"/>
    </i>
  </colItems>
  <dataFields count="1">
    <dataField name="Count of Special Needs" fld="1" subtotal="count" showDataAs="percentOfTotal" baseField="0" baseItem="0" numFmtId="1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A44AD2-9D59-4F21-BABF-7EC428FEC9B1}" name="Table1" displayName="Table1" ref="E17:F23" totalsRowShown="0">
  <autoFilter ref="E17:F23" xr:uid="{CFEBD5F6-81A8-492A-88EA-73D98F06200C}"/>
  <tableColumns count="2">
    <tableColumn id="1" xr3:uid="{EEC1EE90-AC16-4FFA-8804-07D6EEE0FCCF}" name="Living arrangement"/>
    <tableColumn id="2" xr3:uid="{08886A46-045A-47D6-82F7-8839200C8D86}" name="Count" dataDxfId="2">
      <calculatedColumnFormula>COUNTIF(A2:A61,"Both Parent")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7"/>
  <sheetViews>
    <sheetView zoomScale="85" zoomScaleNormal="85" workbookViewId="0">
      <selection activeCell="S12" sqref="S12"/>
    </sheetView>
  </sheetViews>
  <sheetFormatPr defaultRowHeight="14.5" x14ac:dyDescent="0.35"/>
  <sheetData>
    <row r="1" spans="2:16" ht="15" thickBot="1" x14ac:dyDescent="0.4"/>
    <row r="2" spans="2:16" ht="15" thickTop="1" x14ac:dyDescent="0.35">
      <c r="B2" s="2"/>
      <c r="C2" s="3"/>
      <c r="D2" s="3"/>
      <c r="E2" s="3"/>
      <c r="F2" s="3"/>
      <c r="G2" s="3"/>
      <c r="H2" s="3"/>
      <c r="I2" s="3"/>
      <c r="J2" s="3"/>
      <c r="K2" s="3"/>
      <c r="L2" s="3"/>
      <c r="M2" s="3"/>
      <c r="N2" s="3"/>
      <c r="O2" s="3"/>
      <c r="P2" s="4"/>
    </row>
    <row r="3" spans="2:16" x14ac:dyDescent="0.35">
      <c r="B3" s="5"/>
      <c r="C3" s="6"/>
      <c r="D3" s="6"/>
      <c r="E3" s="6"/>
      <c r="F3" s="6"/>
      <c r="G3" s="6"/>
      <c r="H3" s="6"/>
      <c r="I3" s="6"/>
      <c r="J3" s="6"/>
      <c r="K3" s="6"/>
      <c r="L3" s="6"/>
      <c r="M3" s="6"/>
      <c r="N3" s="6"/>
      <c r="O3" s="6"/>
      <c r="P3" s="7"/>
    </row>
    <row r="4" spans="2:16" x14ac:dyDescent="0.35">
      <c r="B4" s="5"/>
      <c r="C4" s="6"/>
      <c r="D4" s="6"/>
      <c r="E4" s="6"/>
      <c r="F4" s="6"/>
      <c r="G4" s="6"/>
      <c r="H4" s="6"/>
      <c r="I4" s="6"/>
      <c r="J4" s="6"/>
      <c r="K4" s="6"/>
      <c r="L4" s="6"/>
      <c r="M4" s="6"/>
      <c r="N4" s="6"/>
      <c r="O4" s="6"/>
      <c r="P4" s="7"/>
    </row>
    <row r="5" spans="2:16" x14ac:dyDescent="0.35">
      <c r="B5" s="5"/>
      <c r="C5" s="6"/>
      <c r="D5" s="6"/>
      <c r="E5" s="6"/>
      <c r="F5" s="6"/>
      <c r="G5" s="6"/>
      <c r="H5" s="6"/>
      <c r="I5" s="6"/>
      <c r="J5" s="6"/>
      <c r="K5" s="6"/>
      <c r="L5" s="6"/>
      <c r="M5" s="6"/>
      <c r="N5" s="6"/>
      <c r="O5" s="6"/>
      <c r="P5" s="7"/>
    </row>
    <row r="6" spans="2:16" x14ac:dyDescent="0.35">
      <c r="B6" s="5"/>
      <c r="C6" s="6"/>
      <c r="D6" s="6"/>
      <c r="E6" s="6"/>
      <c r="F6" s="6"/>
      <c r="G6" s="6"/>
      <c r="H6" s="6"/>
      <c r="I6" s="6"/>
      <c r="J6" s="6"/>
      <c r="K6" s="6"/>
      <c r="L6" s="6"/>
      <c r="M6" s="6"/>
      <c r="N6" s="6"/>
      <c r="O6" s="6"/>
      <c r="P6" s="7"/>
    </row>
    <row r="7" spans="2:16" x14ac:dyDescent="0.35">
      <c r="B7" s="5"/>
      <c r="C7" s="6"/>
      <c r="D7" s="6"/>
      <c r="E7" s="6"/>
      <c r="F7" s="6"/>
      <c r="G7" s="6"/>
      <c r="H7" s="6"/>
      <c r="I7" s="6"/>
      <c r="J7" s="6"/>
      <c r="K7" s="6"/>
      <c r="L7" s="6"/>
      <c r="M7" s="6"/>
      <c r="N7" s="6"/>
      <c r="O7" s="6"/>
      <c r="P7" s="7"/>
    </row>
    <row r="8" spans="2:16" x14ac:dyDescent="0.35">
      <c r="B8" s="5"/>
      <c r="C8" s="6"/>
      <c r="D8" s="6"/>
      <c r="E8" s="6"/>
      <c r="F8" s="6"/>
      <c r="G8" s="6"/>
      <c r="H8" s="6"/>
      <c r="I8" s="6"/>
      <c r="J8" s="6"/>
      <c r="K8" s="6"/>
      <c r="L8" s="6"/>
      <c r="M8" s="6"/>
      <c r="N8" s="6"/>
      <c r="O8" s="6"/>
      <c r="P8" s="7"/>
    </row>
    <row r="9" spans="2:16" x14ac:dyDescent="0.35">
      <c r="B9" s="5"/>
      <c r="C9" s="6"/>
      <c r="D9" s="6"/>
      <c r="E9" s="6"/>
      <c r="F9" s="6"/>
      <c r="G9" s="6"/>
      <c r="H9" s="6"/>
      <c r="I9" s="6"/>
      <c r="J9" s="6"/>
      <c r="K9" s="6"/>
      <c r="L9" s="6"/>
      <c r="M9" s="6"/>
      <c r="N9" s="6"/>
      <c r="O9" s="6"/>
      <c r="P9" s="7"/>
    </row>
    <row r="10" spans="2:16" x14ac:dyDescent="0.35">
      <c r="B10" s="5"/>
      <c r="C10" s="6"/>
      <c r="D10" s="6"/>
      <c r="E10" s="6"/>
      <c r="F10" s="6"/>
      <c r="G10" s="6"/>
      <c r="H10" s="6"/>
      <c r="I10" s="6"/>
      <c r="J10" s="6"/>
      <c r="K10" s="6"/>
      <c r="L10" s="6"/>
      <c r="M10" s="6"/>
      <c r="N10" s="6"/>
      <c r="O10" s="6"/>
      <c r="P10" s="7"/>
    </row>
    <row r="11" spans="2:16" x14ac:dyDescent="0.35">
      <c r="B11" s="5"/>
      <c r="C11" s="6"/>
      <c r="D11" s="6"/>
      <c r="E11" s="6"/>
      <c r="F11" s="6"/>
      <c r="G11" s="6"/>
      <c r="H11" s="6"/>
      <c r="I11" s="6"/>
      <c r="J11" s="6"/>
      <c r="K11" s="6"/>
      <c r="L11" s="6"/>
      <c r="M11" s="6"/>
      <c r="N11" s="6"/>
      <c r="O11" s="6"/>
      <c r="P11" s="7"/>
    </row>
    <row r="12" spans="2:16" x14ac:dyDescent="0.35">
      <c r="B12" s="5"/>
      <c r="C12" s="6"/>
      <c r="D12" s="6"/>
      <c r="E12" s="6"/>
      <c r="F12" s="6"/>
      <c r="G12" s="6"/>
      <c r="H12" s="6"/>
      <c r="I12" s="6"/>
      <c r="J12" s="6"/>
      <c r="K12" s="6"/>
      <c r="L12" s="6"/>
      <c r="M12" s="6"/>
      <c r="N12" s="6"/>
      <c r="O12" s="6"/>
      <c r="P12" s="7"/>
    </row>
    <row r="13" spans="2:16" x14ac:dyDescent="0.35">
      <c r="B13" s="5"/>
      <c r="C13" s="6"/>
      <c r="D13" s="6"/>
      <c r="E13" s="6"/>
      <c r="F13" s="6"/>
      <c r="G13" s="6"/>
      <c r="H13" s="6"/>
      <c r="I13" s="6"/>
      <c r="J13" s="6"/>
      <c r="K13" s="6"/>
      <c r="L13" s="6"/>
      <c r="M13" s="6"/>
      <c r="N13" s="6"/>
      <c r="O13" s="6"/>
      <c r="P13" s="7"/>
    </row>
    <row r="14" spans="2:16" x14ac:dyDescent="0.35">
      <c r="B14" s="5"/>
      <c r="C14" s="6"/>
      <c r="D14" s="6"/>
      <c r="E14" s="6"/>
      <c r="F14" s="6"/>
      <c r="G14" s="6"/>
      <c r="H14" s="6"/>
      <c r="I14" s="6"/>
      <c r="J14" s="6"/>
      <c r="K14" s="6"/>
      <c r="L14" s="6"/>
      <c r="M14" s="6"/>
      <c r="N14" s="6"/>
      <c r="O14" s="6"/>
      <c r="P14" s="7"/>
    </row>
    <row r="15" spans="2:16" x14ac:dyDescent="0.35">
      <c r="B15" s="5"/>
      <c r="C15" s="6"/>
      <c r="D15" s="6"/>
      <c r="E15" s="6"/>
      <c r="F15" s="6"/>
      <c r="G15" s="6"/>
      <c r="H15" s="6"/>
      <c r="I15" s="6"/>
      <c r="J15" s="6"/>
      <c r="K15" s="6"/>
      <c r="L15" s="6"/>
      <c r="M15" s="6"/>
      <c r="N15" s="6"/>
      <c r="O15" s="6"/>
      <c r="P15" s="7"/>
    </row>
    <row r="16" spans="2:16" x14ac:dyDescent="0.35">
      <c r="B16" s="5"/>
      <c r="C16" s="6"/>
      <c r="D16" s="6"/>
      <c r="E16" s="6"/>
      <c r="F16" s="6"/>
      <c r="G16" s="6"/>
      <c r="H16" s="6"/>
      <c r="I16" s="6"/>
      <c r="J16" s="6"/>
      <c r="K16" s="6"/>
      <c r="L16" s="6"/>
      <c r="M16" s="6"/>
      <c r="N16" s="6"/>
      <c r="O16" s="6"/>
      <c r="P16" s="7"/>
    </row>
    <row r="17" spans="2:16" x14ac:dyDescent="0.35">
      <c r="B17" s="5"/>
      <c r="C17" s="6"/>
      <c r="D17" s="6"/>
      <c r="E17" s="6"/>
      <c r="F17" s="6"/>
      <c r="G17" s="6"/>
      <c r="H17" s="6"/>
      <c r="I17" s="6"/>
      <c r="J17" s="6"/>
      <c r="K17" s="6"/>
      <c r="L17" s="6"/>
      <c r="M17" s="6"/>
      <c r="N17" s="6"/>
      <c r="O17" s="6"/>
      <c r="P17" s="7"/>
    </row>
    <row r="18" spans="2:16" x14ac:dyDescent="0.35">
      <c r="B18" s="5"/>
      <c r="C18" s="6"/>
      <c r="D18" s="6"/>
      <c r="E18" s="6"/>
      <c r="F18" s="6"/>
      <c r="G18" s="6"/>
      <c r="H18" s="6"/>
      <c r="I18" s="6"/>
      <c r="J18" s="6"/>
      <c r="K18" s="6"/>
      <c r="L18" s="6"/>
      <c r="M18" s="6"/>
      <c r="N18" s="6"/>
      <c r="O18" s="6"/>
      <c r="P18" s="7"/>
    </row>
    <row r="19" spans="2:16" x14ac:dyDescent="0.35">
      <c r="B19" s="5"/>
      <c r="C19" s="6"/>
      <c r="D19" s="6"/>
      <c r="E19" s="6"/>
      <c r="F19" s="6"/>
      <c r="G19" s="6"/>
      <c r="H19" s="6"/>
      <c r="I19" s="6"/>
      <c r="J19" s="6"/>
      <c r="K19" s="6"/>
      <c r="L19" s="6"/>
      <c r="M19" s="6"/>
      <c r="N19" s="6"/>
      <c r="O19" s="6"/>
      <c r="P19" s="7"/>
    </row>
    <row r="20" spans="2:16" x14ac:dyDescent="0.35">
      <c r="B20" s="5"/>
      <c r="C20" s="6"/>
      <c r="D20" s="6"/>
      <c r="E20" s="6"/>
      <c r="F20" s="6"/>
      <c r="G20" s="6"/>
      <c r="H20" s="6"/>
      <c r="I20" s="6"/>
      <c r="J20" s="6"/>
      <c r="K20" s="6"/>
      <c r="L20" s="6"/>
      <c r="M20" s="6"/>
      <c r="N20" s="6"/>
      <c r="O20" s="6"/>
      <c r="P20" s="7"/>
    </row>
    <row r="21" spans="2:16" x14ac:dyDescent="0.35">
      <c r="B21" s="5"/>
      <c r="C21" s="6"/>
      <c r="D21" s="6"/>
      <c r="E21" s="6"/>
      <c r="F21" s="6"/>
      <c r="G21" s="6"/>
      <c r="H21" s="6"/>
      <c r="I21" s="6"/>
      <c r="J21" s="6"/>
      <c r="K21" s="6"/>
      <c r="L21" s="6"/>
      <c r="M21" s="6"/>
      <c r="N21" s="6"/>
      <c r="O21" s="6"/>
      <c r="P21" s="7"/>
    </row>
    <row r="22" spans="2:16" x14ac:dyDescent="0.35">
      <c r="B22" s="5"/>
      <c r="C22" s="6"/>
      <c r="D22" s="6"/>
      <c r="E22" s="6"/>
      <c r="F22" s="6"/>
      <c r="G22" s="6"/>
      <c r="H22" s="6"/>
      <c r="I22" s="6"/>
      <c r="J22" s="6"/>
      <c r="K22" s="6"/>
      <c r="L22" s="6"/>
      <c r="M22" s="6"/>
      <c r="N22" s="6"/>
      <c r="O22" s="6"/>
      <c r="P22" s="7"/>
    </row>
    <row r="23" spans="2:16" x14ac:dyDescent="0.35">
      <c r="B23" s="5"/>
      <c r="C23" s="6"/>
      <c r="D23" s="6"/>
      <c r="E23" s="6"/>
      <c r="F23" s="6"/>
      <c r="G23" s="6"/>
      <c r="H23" s="6"/>
      <c r="I23" s="6"/>
      <c r="J23" s="6"/>
      <c r="K23" s="6"/>
      <c r="L23" s="6"/>
      <c r="M23" s="6"/>
      <c r="N23" s="6"/>
      <c r="O23" s="6"/>
      <c r="P23" s="7"/>
    </row>
    <row r="24" spans="2:16" x14ac:dyDescent="0.35">
      <c r="B24" s="5"/>
      <c r="C24" s="6"/>
      <c r="D24" s="6"/>
      <c r="E24" s="6"/>
      <c r="F24" s="6"/>
      <c r="G24" s="6"/>
      <c r="H24" s="6"/>
      <c r="I24" s="6"/>
      <c r="J24" s="6"/>
      <c r="K24" s="6"/>
      <c r="L24" s="6"/>
      <c r="M24" s="6"/>
      <c r="N24" s="6"/>
      <c r="O24" s="6"/>
      <c r="P24" s="7"/>
    </row>
    <row r="25" spans="2:16" x14ac:dyDescent="0.35">
      <c r="B25" s="5"/>
      <c r="C25" s="6"/>
      <c r="D25" s="6"/>
      <c r="E25" s="6"/>
      <c r="F25" s="6"/>
      <c r="G25" s="6"/>
      <c r="H25" s="6"/>
      <c r="I25" s="6"/>
      <c r="J25" s="6"/>
      <c r="K25" s="6"/>
      <c r="L25" s="6"/>
      <c r="M25" s="6"/>
      <c r="N25" s="6"/>
      <c r="O25" s="6"/>
      <c r="P25" s="7"/>
    </row>
    <row r="26" spans="2:16" ht="15" thickBot="1" x14ac:dyDescent="0.4">
      <c r="B26" s="8"/>
      <c r="C26" s="9"/>
      <c r="D26" s="9"/>
      <c r="E26" s="9"/>
      <c r="F26" s="9"/>
      <c r="G26" s="9"/>
      <c r="H26" s="9"/>
      <c r="I26" s="9"/>
      <c r="J26" s="9"/>
      <c r="K26" s="9"/>
      <c r="L26" s="9"/>
      <c r="M26" s="9"/>
      <c r="N26" s="9"/>
      <c r="O26" s="9"/>
      <c r="P26" s="10"/>
    </row>
    <row r="27" spans="2:16" ht="15" thickTop="1"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61"/>
  <sheetViews>
    <sheetView zoomScale="80" zoomScaleNormal="80" workbookViewId="0">
      <selection activeCell="N20" sqref="N20"/>
    </sheetView>
  </sheetViews>
  <sheetFormatPr defaultRowHeight="14.5" x14ac:dyDescent="0.35"/>
  <cols>
    <col min="1" max="1" width="16.7265625" customWidth="1"/>
    <col min="2" max="2" width="14.54296875" customWidth="1"/>
    <col min="6" max="6" width="20.26953125" bestFit="1" customWidth="1"/>
    <col min="7" max="7" width="16.7265625" bestFit="1" customWidth="1"/>
    <col min="8" max="8" width="7.08984375" bestFit="1" customWidth="1"/>
    <col min="9" max="9" width="10.7265625" bestFit="1" customWidth="1"/>
  </cols>
  <sheetData>
    <row r="1" spans="1:7" ht="26.25" customHeight="1" x14ac:dyDescent="0.35">
      <c r="A1" s="15" t="s">
        <v>35</v>
      </c>
      <c r="B1" s="15" t="s">
        <v>7</v>
      </c>
    </row>
    <row r="2" spans="1:7" x14ac:dyDescent="0.35">
      <c r="A2" s="14" t="s">
        <v>11</v>
      </c>
      <c r="B2" s="11" t="s">
        <v>8</v>
      </c>
    </row>
    <row r="3" spans="1:7" x14ac:dyDescent="0.35">
      <c r="A3" s="14" t="s">
        <v>12</v>
      </c>
      <c r="B3" s="11" t="s">
        <v>9</v>
      </c>
    </row>
    <row r="4" spans="1:7" x14ac:dyDescent="0.35">
      <c r="A4" s="14" t="s">
        <v>13</v>
      </c>
      <c r="B4" s="11" t="s">
        <v>9</v>
      </c>
    </row>
    <row r="5" spans="1:7" x14ac:dyDescent="0.35">
      <c r="A5" s="14" t="s">
        <v>10</v>
      </c>
      <c r="B5" s="11" t="s">
        <v>9</v>
      </c>
    </row>
    <row r="6" spans="1:7" x14ac:dyDescent="0.35">
      <c r="A6" s="14" t="s">
        <v>12</v>
      </c>
      <c r="B6" s="11" t="s">
        <v>9</v>
      </c>
    </row>
    <row r="7" spans="1:7" x14ac:dyDescent="0.35">
      <c r="A7" s="14" t="s">
        <v>12</v>
      </c>
      <c r="B7" s="11" t="s">
        <v>9</v>
      </c>
    </row>
    <row r="8" spans="1:7" x14ac:dyDescent="0.35">
      <c r="A8" s="14" t="s">
        <v>11</v>
      </c>
      <c r="B8" s="11" t="s">
        <v>9</v>
      </c>
    </row>
    <row r="9" spans="1:7" x14ac:dyDescent="0.35">
      <c r="A9" s="14" t="s">
        <v>12</v>
      </c>
      <c r="B9" s="11" t="s">
        <v>9</v>
      </c>
    </row>
    <row r="10" spans="1:7" x14ac:dyDescent="0.35">
      <c r="A10" s="14" t="s">
        <v>11</v>
      </c>
      <c r="B10" s="11" t="s">
        <v>9</v>
      </c>
    </row>
    <row r="11" spans="1:7" x14ac:dyDescent="0.35">
      <c r="A11" s="14" t="s">
        <v>12</v>
      </c>
      <c r="B11" s="11" t="s">
        <v>9</v>
      </c>
    </row>
    <row r="12" spans="1:7" x14ac:dyDescent="0.35">
      <c r="A12" s="14" t="s">
        <v>12</v>
      </c>
      <c r="B12" s="11" t="s">
        <v>8</v>
      </c>
    </row>
    <row r="13" spans="1:7" x14ac:dyDescent="0.35">
      <c r="A13" s="14" t="s">
        <v>12</v>
      </c>
      <c r="B13" s="11" t="s">
        <v>8</v>
      </c>
    </row>
    <row r="14" spans="1:7" x14ac:dyDescent="0.35">
      <c r="A14" s="14" t="s">
        <v>13</v>
      </c>
      <c r="B14" s="11" t="s">
        <v>8</v>
      </c>
    </row>
    <row r="15" spans="1:7" x14ac:dyDescent="0.35">
      <c r="A15" s="14" t="s">
        <v>12</v>
      </c>
      <c r="B15" s="11" t="s">
        <v>9</v>
      </c>
    </row>
    <row r="16" spans="1:7" x14ac:dyDescent="0.35">
      <c r="A16" s="14" t="s">
        <v>11</v>
      </c>
      <c r="B16" s="11" t="s">
        <v>9</v>
      </c>
      <c r="F16" s="45" t="s">
        <v>129</v>
      </c>
      <c r="G16" s="45" t="s">
        <v>130</v>
      </c>
    </row>
    <row r="17" spans="1:8" x14ac:dyDescent="0.35">
      <c r="A17" s="14" t="s">
        <v>11</v>
      </c>
      <c r="B17" s="11" t="s">
        <v>8</v>
      </c>
      <c r="F17" s="45" t="s">
        <v>123</v>
      </c>
      <c r="G17" t="s">
        <v>9</v>
      </c>
      <c r="H17" t="s">
        <v>8</v>
      </c>
    </row>
    <row r="18" spans="1:8" x14ac:dyDescent="0.35">
      <c r="A18" s="14" t="s">
        <v>10</v>
      </c>
      <c r="B18" s="11" t="s">
        <v>8</v>
      </c>
      <c r="F18" s="13" t="s">
        <v>12</v>
      </c>
      <c r="G18" s="47">
        <v>0.26666666666666666</v>
      </c>
      <c r="H18" s="47">
        <v>6.6666666666666666E-2</v>
      </c>
    </row>
    <row r="19" spans="1:8" x14ac:dyDescent="0.35">
      <c r="A19" s="14" t="s">
        <v>10</v>
      </c>
      <c r="B19" s="11" t="s">
        <v>8</v>
      </c>
      <c r="F19" s="13" t="s">
        <v>11</v>
      </c>
      <c r="G19" s="47">
        <v>0.1</v>
      </c>
      <c r="H19" s="47">
        <v>0.11666666666666667</v>
      </c>
    </row>
    <row r="20" spans="1:8" x14ac:dyDescent="0.35">
      <c r="A20" s="14" t="s">
        <v>13</v>
      </c>
      <c r="B20" s="11" t="s">
        <v>9</v>
      </c>
      <c r="F20" s="13" t="s">
        <v>13</v>
      </c>
      <c r="G20" s="47">
        <v>0.18333333333333332</v>
      </c>
      <c r="H20" s="47">
        <v>6.6666666666666666E-2</v>
      </c>
    </row>
    <row r="21" spans="1:8" x14ac:dyDescent="0.35">
      <c r="A21" s="14" t="s">
        <v>12</v>
      </c>
      <c r="B21" s="11" t="s">
        <v>9</v>
      </c>
      <c r="F21" s="13" t="s">
        <v>10</v>
      </c>
      <c r="G21" s="47">
        <v>0.1</v>
      </c>
      <c r="H21" s="47">
        <v>0.1</v>
      </c>
    </row>
    <row r="22" spans="1:8" x14ac:dyDescent="0.35">
      <c r="A22" s="14" t="s">
        <v>10</v>
      </c>
      <c r="B22" s="11" t="s">
        <v>9</v>
      </c>
      <c r="F22" s="13" t="s">
        <v>115</v>
      </c>
      <c r="G22" s="47">
        <v>0.65</v>
      </c>
      <c r="H22" s="47">
        <v>0.35</v>
      </c>
    </row>
    <row r="23" spans="1:8" x14ac:dyDescent="0.35">
      <c r="A23" s="14" t="s">
        <v>10</v>
      </c>
      <c r="B23" s="11" t="s">
        <v>9</v>
      </c>
    </row>
    <row r="24" spans="1:8" x14ac:dyDescent="0.35">
      <c r="A24" s="14" t="s">
        <v>10</v>
      </c>
      <c r="B24" s="11" t="s">
        <v>9</v>
      </c>
    </row>
    <row r="25" spans="1:8" x14ac:dyDescent="0.35">
      <c r="A25" s="14" t="s">
        <v>12</v>
      </c>
      <c r="B25" s="11" t="s">
        <v>9</v>
      </c>
    </row>
    <row r="26" spans="1:8" x14ac:dyDescent="0.35">
      <c r="A26" s="14" t="s">
        <v>12</v>
      </c>
      <c r="B26" s="11" t="s">
        <v>8</v>
      </c>
    </row>
    <row r="27" spans="1:8" x14ac:dyDescent="0.35">
      <c r="A27" s="14" t="s">
        <v>11</v>
      </c>
      <c r="B27" s="11" t="s">
        <v>8</v>
      </c>
    </row>
    <row r="28" spans="1:8" x14ac:dyDescent="0.35">
      <c r="A28" s="14" t="s">
        <v>11</v>
      </c>
      <c r="B28" s="11" t="s">
        <v>8</v>
      </c>
    </row>
    <row r="29" spans="1:8" x14ac:dyDescent="0.35">
      <c r="A29" s="14" t="s">
        <v>11</v>
      </c>
      <c r="B29" s="11" t="s">
        <v>8</v>
      </c>
    </row>
    <row r="30" spans="1:8" x14ac:dyDescent="0.35">
      <c r="A30" s="14" t="s">
        <v>13</v>
      </c>
      <c r="B30" s="11" t="s">
        <v>9</v>
      </c>
    </row>
    <row r="31" spans="1:8" x14ac:dyDescent="0.35">
      <c r="A31" s="14" t="s">
        <v>13</v>
      </c>
      <c r="B31" s="11" t="s">
        <v>8</v>
      </c>
    </row>
    <row r="32" spans="1:8" x14ac:dyDescent="0.35">
      <c r="A32" s="14" t="s">
        <v>13</v>
      </c>
      <c r="B32" s="11" t="s">
        <v>9</v>
      </c>
    </row>
    <row r="33" spans="1:2" x14ac:dyDescent="0.35">
      <c r="A33" s="14" t="s">
        <v>10</v>
      </c>
      <c r="B33" s="11" t="s">
        <v>8</v>
      </c>
    </row>
    <row r="34" spans="1:2" x14ac:dyDescent="0.35">
      <c r="A34" s="14" t="s">
        <v>12</v>
      </c>
      <c r="B34" s="11" t="s">
        <v>9</v>
      </c>
    </row>
    <row r="35" spans="1:2" x14ac:dyDescent="0.35">
      <c r="A35" s="14" t="s">
        <v>13</v>
      </c>
      <c r="B35" s="11" t="s">
        <v>8</v>
      </c>
    </row>
    <row r="36" spans="1:2" x14ac:dyDescent="0.35">
      <c r="A36" s="14" t="s">
        <v>13</v>
      </c>
      <c r="B36" s="11" t="s">
        <v>8</v>
      </c>
    </row>
    <row r="37" spans="1:2" x14ac:dyDescent="0.35">
      <c r="A37" s="14" t="s">
        <v>13</v>
      </c>
      <c r="B37" s="11" t="s">
        <v>9</v>
      </c>
    </row>
    <row r="38" spans="1:2" x14ac:dyDescent="0.35">
      <c r="A38" s="14" t="s">
        <v>11</v>
      </c>
      <c r="B38" s="11" t="s">
        <v>9</v>
      </c>
    </row>
    <row r="39" spans="1:2" x14ac:dyDescent="0.35">
      <c r="A39" s="14" t="s">
        <v>12</v>
      </c>
      <c r="B39" s="11" t="s">
        <v>9</v>
      </c>
    </row>
    <row r="40" spans="1:2" x14ac:dyDescent="0.35">
      <c r="A40" s="14" t="s">
        <v>12</v>
      </c>
      <c r="B40" s="11" t="s">
        <v>9</v>
      </c>
    </row>
    <row r="41" spans="1:2" x14ac:dyDescent="0.35">
      <c r="A41" s="14" t="s">
        <v>10</v>
      </c>
      <c r="B41" s="11" t="s">
        <v>8</v>
      </c>
    </row>
    <row r="42" spans="1:2" x14ac:dyDescent="0.35">
      <c r="A42" s="14" t="s">
        <v>11</v>
      </c>
      <c r="B42" s="11" t="s">
        <v>9</v>
      </c>
    </row>
    <row r="43" spans="1:2" x14ac:dyDescent="0.35">
      <c r="A43" s="14" t="s">
        <v>12</v>
      </c>
      <c r="B43" s="11" t="s">
        <v>8</v>
      </c>
    </row>
    <row r="44" spans="1:2" x14ac:dyDescent="0.35">
      <c r="A44" s="14" t="s">
        <v>12</v>
      </c>
      <c r="B44" s="11" t="s">
        <v>9</v>
      </c>
    </row>
    <row r="45" spans="1:2" x14ac:dyDescent="0.35">
      <c r="A45" s="14" t="s">
        <v>13</v>
      </c>
      <c r="B45" s="11" t="s">
        <v>9</v>
      </c>
    </row>
    <row r="46" spans="1:2" x14ac:dyDescent="0.35">
      <c r="A46" s="14" t="s">
        <v>13</v>
      </c>
      <c r="B46" s="11" t="s">
        <v>9</v>
      </c>
    </row>
    <row r="47" spans="1:2" x14ac:dyDescent="0.35">
      <c r="A47" s="14" t="s">
        <v>13</v>
      </c>
      <c r="B47" s="11" t="s">
        <v>9</v>
      </c>
    </row>
    <row r="48" spans="1:2" x14ac:dyDescent="0.35">
      <c r="A48" s="14" t="s">
        <v>13</v>
      </c>
      <c r="B48" s="11" t="s">
        <v>9</v>
      </c>
    </row>
    <row r="49" spans="1:2" x14ac:dyDescent="0.35">
      <c r="A49" s="14" t="s">
        <v>13</v>
      </c>
      <c r="B49" s="11" t="s">
        <v>9</v>
      </c>
    </row>
    <row r="50" spans="1:2" x14ac:dyDescent="0.35">
      <c r="A50" s="14" t="s">
        <v>13</v>
      </c>
      <c r="B50" s="11" t="s">
        <v>9</v>
      </c>
    </row>
    <row r="51" spans="1:2" x14ac:dyDescent="0.35">
      <c r="A51" s="14" t="s">
        <v>12</v>
      </c>
      <c r="B51" s="11" t="s">
        <v>9</v>
      </c>
    </row>
    <row r="52" spans="1:2" x14ac:dyDescent="0.35">
      <c r="A52" s="14" t="s">
        <v>12</v>
      </c>
      <c r="B52" s="11" t="s">
        <v>9</v>
      </c>
    </row>
    <row r="53" spans="1:2" x14ac:dyDescent="0.35">
      <c r="A53" s="14" t="s">
        <v>10</v>
      </c>
      <c r="B53" s="11" t="s">
        <v>9</v>
      </c>
    </row>
    <row r="54" spans="1:2" x14ac:dyDescent="0.35">
      <c r="A54" s="14" t="s">
        <v>10</v>
      </c>
      <c r="B54" s="11" t="s">
        <v>8</v>
      </c>
    </row>
    <row r="55" spans="1:2" x14ac:dyDescent="0.35">
      <c r="A55" s="14" t="s">
        <v>10</v>
      </c>
      <c r="B55" s="11" t="s">
        <v>9</v>
      </c>
    </row>
    <row r="56" spans="1:2" x14ac:dyDescent="0.35">
      <c r="A56" s="14" t="s">
        <v>10</v>
      </c>
      <c r="B56" s="11" t="s">
        <v>8</v>
      </c>
    </row>
    <row r="57" spans="1:2" x14ac:dyDescent="0.35">
      <c r="A57" s="14" t="s">
        <v>11</v>
      </c>
      <c r="B57" s="11" t="s">
        <v>9</v>
      </c>
    </row>
    <row r="58" spans="1:2" x14ac:dyDescent="0.35">
      <c r="A58" s="14" t="s">
        <v>11</v>
      </c>
      <c r="B58" s="11" t="s">
        <v>8</v>
      </c>
    </row>
    <row r="59" spans="1:2" x14ac:dyDescent="0.35">
      <c r="A59" s="14" t="s">
        <v>11</v>
      </c>
      <c r="B59" s="11" t="s">
        <v>8</v>
      </c>
    </row>
    <row r="60" spans="1:2" x14ac:dyDescent="0.35">
      <c r="A60" s="14" t="s">
        <v>12</v>
      </c>
      <c r="B60" s="11" t="s">
        <v>9</v>
      </c>
    </row>
    <row r="61" spans="1:2" x14ac:dyDescent="0.35">
      <c r="A61" s="14" t="s">
        <v>12</v>
      </c>
      <c r="B61" s="11" t="s">
        <v>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1"/>
  <sheetViews>
    <sheetView topLeftCell="A12" zoomScale="80" zoomScaleNormal="80" workbookViewId="0">
      <selection activeCell="J29" sqref="J29"/>
    </sheetView>
  </sheetViews>
  <sheetFormatPr defaultRowHeight="14.5" x14ac:dyDescent="0.35"/>
  <cols>
    <col min="1" max="1" width="22.26953125" customWidth="1"/>
    <col min="2" max="2" width="22.81640625" customWidth="1"/>
    <col min="4" max="4" width="9" customWidth="1"/>
    <col min="5" max="5" width="21.7265625" customWidth="1"/>
    <col min="6" max="6" width="17.453125" customWidth="1"/>
    <col min="7" max="7" width="36.36328125" customWidth="1"/>
    <col min="8" max="8" width="14.54296875" customWidth="1"/>
    <col min="9" max="9" width="11.54296875" customWidth="1"/>
    <col min="10" max="10" width="20.7265625" customWidth="1"/>
  </cols>
  <sheetData>
    <row r="1" spans="1:2" ht="30.75" customHeight="1" x14ac:dyDescent="0.35">
      <c r="A1" s="19" t="s">
        <v>50</v>
      </c>
      <c r="B1" s="19" t="s">
        <v>51</v>
      </c>
    </row>
    <row r="2" spans="1:2" x14ac:dyDescent="0.35">
      <c r="A2" s="11">
        <v>80</v>
      </c>
      <c r="B2" s="11">
        <v>77</v>
      </c>
    </row>
    <row r="3" spans="1:2" x14ac:dyDescent="0.35">
      <c r="A3" s="11">
        <v>90</v>
      </c>
      <c r="B3" s="11">
        <v>57</v>
      </c>
    </row>
    <row r="4" spans="1:2" x14ac:dyDescent="0.35">
      <c r="A4" s="11">
        <v>45</v>
      </c>
      <c r="B4" s="11">
        <v>90</v>
      </c>
    </row>
    <row r="5" spans="1:2" x14ac:dyDescent="0.35">
      <c r="A5" s="11">
        <v>88</v>
      </c>
      <c r="B5" s="11">
        <v>78</v>
      </c>
    </row>
    <row r="6" spans="1:2" x14ac:dyDescent="0.35">
      <c r="A6" s="11">
        <v>77</v>
      </c>
      <c r="B6" s="11">
        <v>55</v>
      </c>
    </row>
    <row r="7" spans="1:2" x14ac:dyDescent="0.35">
      <c r="A7" s="11">
        <v>89</v>
      </c>
      <c r="B7" s="11">
        <v>68</v>
      </c>
    </row>
    <row r="8" spans="1:2" x14ac:dyDescent="0.35">
      <c r="A8" s="11">
        <v>66</v>
      </c>
      <c r="B8" s="11">
        <v>85</v>
      </c>
    </row>
    <row r="9" spans="1:2" x14ac:dyDescent="0.35">
      <c r="A9" s="11">
        <v>79</v>
      </c>
      <c r="B9" s="11">
        <v>80</v>
      </c>
    </row>
    <row r="10" spans="1:2" x14ac:dyDescent="0.35">
      <c r="A10" s="11">
        <v>74</v>
      </c>
      <c r="B10" s="11">
        <v>92</v>
      </c>
    </row>
    <row r="11" spans="1:2" x14ac:dyDescent="0.35">
      <c r="A11" s="11">
        <v>75</v>
      </c>
      <c r="B11" s="11">
        <v>95</v>
      </c>
    </row>
    <row r="12" spans="1:2" x14ac:dyDescent="0.35">
      <c r="A12" s="11">
        <v>78</v>
      </c>
      <c r="B12" s="11">
        <v>85</v>
      </c>
    </row>
    <row r="13" spans="1:2" x14ac:dyDescent="0.35">
      <c r="A13" s="11">
        <v>85</v>
      </c>
      <c r="B13" s="11">
        <v>89</v>
      </c>
    </row>
    <row r="14" spans="1:2" x14ac:dyDescent="0.35">
      <c r="A14" s="11">
        <v>88</v>
      </c>
      <c r="B14" s="11">
        <v>82</v>
      </c>
    </row>
    <row r="15" spans="1:2" x14ac:dyDescent="0.35">
      <c r="A15" s="11">
        <v>82</v>
      </c>
      <c r="B15" s="11">
        <v>84</v>
      </c>
    </row>
    <row r="16" spans="1:2" x14ac:dyDescent="0.35">
      <c r="A16" s="11">
        <v>80</v>
      </c>
      <c r="B16" s="11">
        <v>46</v>
      </c>
    </row>
    <row r="17" spans="1:2" x14ac:dyDescent="0.35">
      <c r="A17" s="11">
        <v>92</v>
      </c>
      <c r="B17" s="11">
        <v>65</v>
      </c>
    </row>
    <row r="18" spans="1:2" x14ac:dyDescent="0.35">
      <c r="A18" s="11">
        <v>84</v>
      </c>
      <c r="B18" s="11">
        <v>50</v>
      </c>
    </row>
    <row r="19" spans="1:2" x14ac:dyDescent="0.35">
      <c r="A19" s="11">
        <v>85</v>
      </c>
      <c r="B19" s="11">
        <v>65</v>
      </c>
    </row>
    <row r="20" spans="1:2" x14ac:dyDescent="0.35">
      <c r="A20" s="11">
        <v>85</v>
      </c>
      <c r="B20" s="11">
        <v>88</v>
      </c>
    </row>
    <row r="21" spans="1:2" x14ac:dyDescent="0.35">
      <c r="A21" s="11">
        <v>59</v>
      </c>
      <c r="B21" s="11">
        <v>64</v>
      </c>
    </row>
    <row r="22" spans="1:2" x14ac:dyDescent="0.35">
      <c r="A22" s="11">
        <v>68</v>
      </c>
      <c r="B22" s="11">
        <v>77</v>
      </c>
    </row>
    <row r="23" spans="1:2" x14ac:dyDescent="0.35">
      <c r="A23" s="11">
        <v>85</v>
      </c>
      <c r="B23" s="11">
        <v>79</v>
      </c>
    </row>
    <row r="24" spans="1:2" x14ac:dyDescent="0.35">
      <c r="A24" s="11">
        <v>94</v>
      </c>
      <c r="B24" s="11">
        <v>69</v>
      </c>
    </row>
    <row r="25" spans="1:2" x14ac:dyDescent="0.35">
      <c r="A25" s="11">
        <v>90</v>
      </c>
      <c r="B25" s="11">
        <v>90</v>
      </c>
    </row>
    <row r="26" spans="1:2" x14ac:dyDescent="0.35">
      <c r="A26" s="11">
        <v>67</v>
      </c>
      <c r="B26" s="11">
        <v>94</v>
      </c>
    </row>
    <row r="36" spans="5:11" ht="15" thickBot="1" x14ac:dyDescent="0.4"/>
    <row r="37" spans="5:11" x14ac:dyDescent="0.35">
      <c r="E37" s="51" t="s">
        <v>50</v>
      </c>
      <c r="F37" s="51"/>
      <c r="G37" s="51" t="s">
        <v>51</v>
      </c>
      <c r="H37" s="51"/>
    </row>
    <row r="38" spans="5:11" x14ac:dyDescent="0.35">
      <c r="E38" s="49"/>
      <c r="F38" s="49"/>
      <c r="G38" s="49"/>
      <c r="H38" s="49"/>
      <c r="J38" t="s">
        <v>143</v>
      </c>
    </row>
    <row r="39" spans="5:11" x14ac:dyDescent="0.35">
      <c r="E39" s="49" t="s">
        <v>131</v>
      </c>
      <c r="F39" s="49">
        <v>79.400000000000006</v>
      </c>
      <c r="G39" s="49" t="s">
        <v>131</v>
      </c>
      <c r="H39" s="49">
        <v>76.16</v>
      </c>
      <c r="J39" t="s">
        <v>144</v>
      </c>
      <c r="K39" s="47">
        <f>H43/H39</f>
        <v>0.18598667237001837</v>
      </c>
    </row>
    <row r="40" spans="5:11" x14ac:dyDescent="0.35">
      <c r="E40" s="49" t="s">
        <v>132</v>
      </c>
      <c r="F40" s="49">
        <v>2.276693508870558</v>
      </c>
      <c r="G40" s="49" t="s">
        <v>132</v>
      </c>
      <c r="H40" s="49">
        <v>2.8329489935401195</v>
      </c>
      <c r="J40" t="s">
        <v>145</v>
      </c>
      <c r="K40" s="47">
        <f>F43/F39</f>
        <v>0.14336860887094194</v>
      </c>
    </row>
    <row r="41" spans="5:11" x14ac:dyDescent="0.35">
      <c r="E41" s="49" t="s">
        <v>133</v>
      </c>
      <c r="F41" s="49">
        <v>82</v>
      </c>
      <c r="G41" s="49" t="s">
        <v>133</v>
      </c>
      <c r="H41" s="49">
        <v>79</v>
      </c>
    </row>
    <row r="42" spans="5:11" x14ac:dyDescent="0.35">
      <c r="E42" s="49" t="s">
        <v>134</v>
      </c>
      <c r="F42" s="49">
        <v>85</v>
      </c>
      <c r="G42" s="49" t="s">
        <v>134</v>
      </c>
      <c r="H42" s="49">
        <v>77</v>
      </c>
    </row>
    <row r="43" spans="5:11" x14ac:dyDescent="0.35">
      <c r="E43" s="49" t="s">
        <v>135</v>
      </c>
      <c r="F43" s="49">
        <v>11.38346754435279</v>
      </c>
      <c r="G43" s="49" t="s">
        <v>135</v>
      </c>
      <c r="H43" s="49">
        <v>14.164744967700598</v>
      </c>
    </row>
    <row r="44" spans="5:11" x14ac:dyDescent="0.35">
      <c r="E44" s="49" t="s">
        <v>136</v>
      </c>
      <c r="F44" s="49">
        <v>129.58333333333334</v>
      </c>
      <c r="G44" s="49" t="s">
        <v>136</v>
      </c>
      <c r="H44" s="49">
        <v>200.63999999999942</v>
      </c>
    </row>
    <row r="45" spans="5:11" x14ac:dyDescent="0.35">
      <c r="E45" s="49" t="s">
        <v>137</v>
      </c>
      <c r="F45" s="49">
        <v>2.2183477230237232</v>
      </c>
      <c r="G45" s="49" t="s">
        <v>137</v>
      </c>
      <c r="H45" s="49">
        <v>-0.59784659070046908</v>
      </c>
    </row>
    <row r="46" spans="5:11" x14ac:dyDescent="0.35">
      <c r="E46" s="49" t="s">
        <v>138</v>
      </c>
      <c r="F46" s="49">
        <v>-1.374918059297018</v>
      </c>
      <c r="G46" s="49" t="s">
        <v>138</v>
      </c>
      <c r="H46" s="49">
        <v>-0.63369580023322203</v>
      </c>
    </row>
    <row r="47" spans="5:11" x14ac:dyDescent="0.35">
      <c r="E47" s="49" t="s">
        <v>139</v>
      </c>
      <c r="F47" s="49">
        <v>49</v>
      </c>
      <c r="G47" s="49" t="s">
        <v>139</v>
      </c>
      <c r="H47" s="49">
        <v>49</v>
      </c>
    </row>
    <row r="48" spans="5:11" x14ac:dyDescent="0.35">
      <c r="E48" s="49" t="s">
        <v>140</v>
      </c>
      <c r="F48" s="49">
        <v>45</v>
      </c>
      <c r="G48" s="49" t="s">
        <v>140</v>
      </c>
      <c r="H48" s="49">
        <v>46</v>
      </c>
    </row>
    <row r="49" spans="5:8" x14ac:dyDescent="0.35">
      <c r="E49" s="49" t="s">
        <v>141</v>
      </c>
      <c r="F49" s="49">
        <v>94</v>
      </c>
      <c r="G49" s="49" t="s">
        <v>141</v>
      </c>
      <c r="H49" s="49">
        <v>95</v>
      </c>
    </row>
    <row r="50" spans="5:8" x14ac:dyDescent="0.35">
      <c r="E50" s="49" t="s">
        <v>142</v>
      </c>
      <c r="F50" s="49">
        <v>1985</v>
      </c>
      <c r="G50" s="49" t="s">
        <v>142</v>
      </c>
      <c r="H50" s="49">
        <v>1904</v>
      </c>
    </row>
    <row r="51" spans="5:8" ht="15" thickBot="1" x14ac:dyDescent="0.4">
      <c r="E51" s="50" t="s">
        <v>102</v>
      </c>
      <c r="F51" s="50">
        <v>25</v>
      </c>
      <c r="G51" s="50" t="s">
        <v>102</v>
      </c>
      <c r="H51" s="50">
        <v>25</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6"/>
  <sheetViews>
    <sheetView tabSelected="1" topLeftCell="A8" zoomScale="94" zoomScaleNormal="94" workbookViewId="0">
      <selection activeCell="E32" sqref="E32"/>
    </sheetView>
  </sheetViews>
  <sheetFormatPr defaultRowHeight="14.5" x14ac:dyDescent="0.35"/>
  <cols>
    <col min="1" max="1" width="22" customWidth="1"/>
    <col min="2" max="2" width="21.1796875" customWidth="1"/>
    <col min="7" max="7" width="19.453125" customWidth="1"/>
    <col min="9" max="9" width="11.54296875" customWidth="1"/>
    <col min="10" max="10" width="11.1796875" customWidth="1"/>
  </cols>
  <sheetData>
    <row r="1" spans="1:16" ht="35.25" customHeight="1" x14ac:dyDescent="0.35">
      <c r="A1" s="19" t="s">
        <v>50</v>
      </c>
      <c r="B1" s="19" t="s">
        <v>51</v>
      </c>
    </row>
    <row r="2" spans="1:16" x14ac:dyDescent="0.35">
      <c r="A2" s="11">
        <v>80</v>
      </c>
      <c r="B2" s="11">
        <v>77</v>
      </c>
    </row>
    <row r="3" spans="1:16" x14ac:dyDescent="0.35">
      <c r="A3" s="11">
        <v>90</v>
      </c>
      <c r="B3" s="11">
        <v>57</v>
      </c>
    </row>
    <row r="4" spans="1:16" x14ac:dyDescent="0.35">
      <c r="A4" s="11">
        <v>45</v>
      </c>
      <c r="B4" s="11">
        <v>90</v>
      </c>
    </row>
    <row r="5" spans="1:16" x14ac:dyDescent="0.35">
      <c r="A5" s="11">
        <v>88</v>
      </c>
      <c r="B5" s="11">
        <v>78</v>
      </c>
    </row>
    <row r="6" spans="1:16" x14ac:dyDescent="0.35">
      <c r="A6" s="11">
        <v>77</v>
      </c>
      <c r="B6" s="11">
        <v>55</v>
      </c>
    </row>
    <row r="7" spans="1:16" x14ac:dyDescent="0.35">
      <c r="A7" s="11">
        <v>89</v>
      </c>
      <c r="B7" s="11">
        <v>68</v>
      </c>
      <c r="P7" t="s">
        <v>45</v>
      </c>
    </row>
    <row r="8" spans="1:16" x14ac:dyDescent="0.35">
      <c r="A8" s="11">
        <v>66</v>
      </c>
      <c r="B8" s="11">
        <v>85</v>
      </c>
    </row>
    <row r="9" spans="1:16" x14ac:dyDescent="0.35">
      <c r="A9" s="11">
        <v>79</v>
      </c>
      <c r="B9" s="11">
        <v>80</v>
      </c>
    </row>
    <row r="10" spans="1:16" x14ac:dyDescent="0.35">
      <c r="A10" s="11">
        <v>74</v>
      </c>
      <c r="B10" s="11">
        <v>92</v>
      </c>
    </row>
    <row r="11" spans="1:16" x14ac:dyDescent="0.35">
      <c r="A11" s="11">
        <v>75</v>
      </c>
      <c r="B11" s="11">
        <v>95</v>
      </c>
    </row>
    <row r="12" spans="1:16" x14ac:dyDescent="0.35">
      <c r="A12" s="11">
        <v>78</v>
      </c>
      <c r="B12" s="11">
        <v>85</v>
      </c>
    </row>
    <row r="13" spans="1:16" x14ac:dyDescent="0.35">
      <c r="A13" s="11">
        <v>85</v>
      </c>
      <c r="B13" s="11">
        <v>89</v>
      </c>
    </row>
    <row r="14" spans="1:16" x14ac:dyDescent="0.35">
      <c r="A14" s="11">
        <v>88</v>
      </c>
      <c r="B14" s="11">
        <v>82</v>
      </c>
    </row>
    <row r="15" spans="1:16" x14ac:dyDescent="0.35">
      <c r="A15" s="11">
        <v>82</v>
      </c>
      <c r="B15" s="11">
        <v>84</v>
      </c>
    </row>
    <row r="16" spans="1:16" x14ac:dyDescent="0.35">
      <c r="A16" s="11">
        <v>80</v>
      </c>
      <c r="B16" s="11">
        <v>46</v>
      </c>
    </row>
    <row r="17" spans="1:2" x14ac:dyDescent="0.35">
      <c r="A17" s="11">
        <v>92</v>
      </c>
      <c r="B17" s="11">
        <v>65</v>
      </c>
    </row>
    <row r="18" spans="1:2" x14ac:dyDescent="0.35">
      <c r="A18" s="11">
        <v>84</v>
      </c>
      <c r="B18" s="11">
        <v>50</v>
      </c>
    </row>
    <row r="19" spans="1:2" x14ac:dyDescent="0.35">
      <c r="A19" s="11">
        <v>85</v>
      </c>
      <c r="B19" s="11">
        <v>65</v>
      </c>
    </row>
    <row r="20" spans="1:2" x14ac:dyDescent="0.35">
      <c r="A20" s="11">
        <v>85</v>
      </c>
      <c r="B20" s="11">
        <v>88</v>
      </c>
    </row>
    <row r="21" spans="1:2" x14ac:dyDescent="0.35">
      <c r="A21" s="11">
        <v>59</v>
      </c>
      <c r="B21" s="11">
        <v>64</v>
      </c>
    </row>
    <row r="22" spans="1:2" x14ac:dyDescent="0.35">
      <c r="A22" s="11">
        <v>68</v>
      </c>
      <c r="B22" s="11">
        <v>77</v>
      </c>
    </row>
    <row r="23" spans="1:2" x14ac:dyDescent="0.35">
      <c r="A23" s="11">
        <v>85</v>
      </c>
      <c r="B23" s="11">
        <v>79</v>
      </c>
    </row>
    <row r="24" spans="1:2" x14ac:dyDescent="0.35">
      <c r="A24" s="11">
        <v>94</v>
      </c>
      <c r="B24" s="11">
        <v>69</v>
      </c>
    </row>
    <row r="25" spans="1:2" x14ac:dyDescent="0.35">
      <c r="A25" s="11">
        <v>90</v>
      </c>
      <c r="B25" s="11">
        <v>90</v>
      </c>
    </row>
    <row r="26" spans="1:2" x14ac:dyDescent="0.35">
      <c r="A26" s="11">
        <v>67</v>
      </c>
      <c r="B26" s="11">
        <v>94</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3"/>
  <sheetViews>
    <sheetView zoomScale="85" zoomScaleNormal="85" workbookViewId="0">
      <selection activeCell="H5" sqref="H5"/>
    </sheetView>
  </sheetViews>
  <sheetFormatPr defaultRowHeight="14.5" x14ac:dyDescent="0.35"/>
  <cols>
    <col min="2" max="2" width="14.81640625" style="13" customWidth="1"/>
    <col min="3" max="3" width="11.7265625" style="13" customWidth="1"/>
    <col min="4" max="4" width="14.54296875" customWidth="1"/>
    <col min="5" max="5" width="15" style="13" customWidth="1"/>
    <col min="6" max="6" width="16.453125" style="13" customWidth="1"/>
    <col min="7" max="7" width="16.54296875" customWidth="1"/>
    <col min="8" max="8" width="16.81640625" style="13" customWidth="1"/>
    <col min="9" max="9" width="12.54296875" customWidth="1"/>
    <col min="10" max="10" width="15" customWidth="1"/>
    <col min="11" max="11" width="11.81640625" customWidth="1"/>
    <col min="12" max="13" width="17.26953125" style="13" customWidth="1"/>
    <col min="14" max="14" width="17.26953125" customWidth="1"/>
    <col min="15" max="15" width="16.26953125" customWidth="1"/>
    <col min="16" max="16" width="17" customWidth="1"/>
    <col min="17" max="17" width="19.81640625" bestFit="1" customWidth="1"/>
  </cols>
  <sheetData>
    <row r="1" spans="1:17" ht="48.75" customHeight="1" x14ac:dyDescent="0.35">
      <c r="A1" s="52" t="s">
        <v>55</v>
      </c>
      <c r="B1" s="53"/>
      <c r="C1" s="53"/>
      <c r="D1" s="53"/>
      <c r="E1" s="53"/>
      <c r="F1" s="53"/>
      <c r="G1" s="53"/>
      <c r="H1" s="53"/>
      <c r="I1" s="53"/>
      <c r="J1" s="53"/>
      <c r="K1" s="53"/>
      <c r="L1" s="53"/>
      <c r="M1" s="53"/>
      <c r="N1" s="53"/>
    </row>
    <row r="2" spans="1:17" ht="26" x14ac:dyDescent="0.35">
      <c r="A2" s="15" t="s">
        <v>49</v>
      </c>
      <c r="B2" s="15" t="s">
        <v>34</v>
      </c>
      <c r="C2" s="15" t="s">
        <v>4</v>
      </c>
      <c r="D2" s="15" t="s">
        <v>7</v>
      </c>
      <c r="E2" s="15" t="s">
        <v>35</v>
      </c>
      <c r="F2" s="19" t="s">
        <v>37</v>
      </c>
      <c r="G2" s="19" t="s">
        <v>36</v>
      </c>
      <c r="H2" s="19" t="s">
        <v>17</v>
      </c>
      <c r="I2" s="19" t="s">
        <v>32</v>
      </c>
      <c r="J2" s="19" t="s">
        <v>44</v>
      </c>
      <c r="K2" s="19" t="s">
        <v>31</v>
      </c>
      <c r="L2" s="19" t="s">
        <v>53</v>
      </c>
      <c r="M2" s="19" t="s">
        <v>22</v>
      </c>
      <c r="N2" s="20" t="s">
        <v>26</v>
      </c>
      <c r="O2" s="19" t="s">
        <v>30</v>
      </c>
      <c r="P2" s="19" t="s">
        <v>56</v>
      </c>
      <c r="Q2" s="19" t="s">
        <v>57</v>
      </c>
    </row>
    <row r="3" spans="1:17" x14ac:dyDescent="0.35">
      <c r="A3" s="11">
        <v>102</v>
      </c>
      <c r="B3" s="14" t="s">
        <v>0</v>
      </c>
      <c r="C3" s="14" t="s">
        <v>5</v>
      </c>
      <c r="D3" s="11" t="s">
        <v>8</v>
      </c>
      <c r="E3" s="14" t="s">
        <v>11</v>
      </c>
      <c r="F3" s="14" t="s">
        <v>14</v>
      </c>
      <c r="G3" s="21">
        <v>29700</v>
      </c>
      <c r="H3" s="14" t="s">
        <v>20</v>
      </c>
      <c r="I3" s="11">
        <v>30</v>
      </c>
      <c r="J3" s="11">
        <v>77</v>
      </c>
      <c r="K3" s="11">
        <v>264</v>
      </c>
      <c r="L3" s="26">
        <v>100</v>
      </c>
      <c r="M3" s="14" t="s">
        <v>23</v>
      </c>
      <c r="N3" s="14" t="s">
        <v>27</v>
      </c>
      <c r="O3" s="14" t="s">
        <v>29</v>
      </c>
      <c r="P3" s="14" t="s">
        <v>58</v>
      </c>
      <c r="Q3" s="14" t="s">
        <v>59</v>
      </c>
    </row>
    <row r="4" spans="1:17" x14ac:dyDescent="0.35">
      <c r="A4" s="11">
        <v>203</v>
      </c>
      <c r="B4" s="14" t="s">
        <v>3</v>
      </c>
      <c r="C4" s="14" t="s">
        <v>6</v>
      </c>
      <c r="D4" s="11" t="s">
        <v>9</v>
      </c>
      <c r="E4" s="14" t="s">
        <v>12</v>
      </c>
      <c r="F4" s="14" t="s">
        <v>15</v>
      </c>
      <c r="G4" s="21">
        <v>70000</v>
      </c>
      <c r="H4" s="14" t="s">
        <v>19</v>
      </c>
      <c r="I4" s="11">
        <v>20</v>
      </c>
      <c r="J4" s="11">
        <v>80</v>
      </c>
      <c r="K4" s="11">
        <v>156</v>
      </c>
      <c r="L4" s="26">
        <v>125</v>
      </c>
      <c r="M4" s="14" t="s">
        <v>24</v>
      </c>
      <c r="N4" s="14" t="s">
        <v>47</v>
      </c>
      <c r="O4" s="14" t="s">
        <v>27</v>
      </c>
      <c r="P4" s="14" t="s">
        <v>58</v>
      </c>
      <c r="Q4" s="14" t="s">
        <v>59</v>
      </c>
    </row>
    <row r="5" spans="1:17" x14ac:dyDescent="0.35">
      <c r="A5" s="11">
        <v>112</v>
      </c>
      <c r="B5" s="14" t="s">
        <v>0</v>
      </c>
      <c r="C5" s="14" t="s">
        <v>5</v>
      </c>
      <c r="D5" s="11" t="s">
        <v>9</v>
      </c>
      <c r="E5" s="14" t="s">
        <v>13</v>
      </c>
      <c r="F5" s="14" t="s">
        <v>15</v>
      </c>
      <c r="G5" s="21">
        <v>49600</v>
      </c>
      <c r="H5" s="14" t="s">
        <v>20</v>
      </c>
      <c r="I5" s="11">
        <v>30</v>
      </c>
      <c r="J5" s="11">
        <v>57</v>
      </c>
      <c r="K5" s="11">
        <v>198</v>
      </c>
      <c r="L5" s="26">
        <v>130</v>
      </c>
      <c r="M5" s="14" t="s">
        <v>25</v>
      </c>
      <c r="N5" s="14" t="s">
        <v>47</v>
      </c>
      <c r="O5" s="14" t="s">
        <v>27</v>
      </c>
      <c r="P5" s="14" t="s">
        <v>60</v>
      </c>
      <c r="Q5" s="14" t="s">
        <v>61</v>
      </c>
    </row>
    <row r="6" spans="1:17" x14ac:dyDescent="0.35">
      <c r="A6" s="11">
        <v>105</v>
      </c>
      <c r="B6" s="14" t="s">
        <v>2</v>
      </c>
      <c r="C6" s="14" t="s">
        <v>6</v>
      </c>
      <c r="D6" s="11" t="s">
        <v>9</v>
      </c>
      <c r="E6" s="14" t="s">
        <v>10</v>
      </c>
      <c r="F6" s="14" t="s">
        <v>15</v>
      </c>
      <c r="G6" s="21">
        <v>50000</v>
      </c>
      <c r="H6" s="14" t="s">
        <v>19</v>
      </c>
      <c r="I6" s="11">
        <v>22</v>
      </c>
      <c r="J6" s="11">
        <v>90</v>
      </c>
      <c r="K6" s="11">
        <v>270</v>
      </c>
      <c r="L6" s="26">
        <v>136</v>
      </c>
      <c r="M6" s="14" t="s">
        <v>23</v>
      </c>
      <c r="N6" s="14" t="s">
        <v>27</v>
      </c>
      <c r="O6" s="14" t="s">
        <v>27</v>
      </c>
      <c r="P6" s="14" t="s">
        <v>62</v>
      </c>
      <c r="Q6" s="14" t="s">
        <v>63</v>
      </c>
    </row>
    <row r="7" spans="1:17" x14ac:dyDescent="0.35">
      <c r="A7" s="11">
        <v>892</v>
      </c>
      <c r="B7" s="14" t="s">
        <v>0</v>
      </c>
      <c r="C7" s="14" t="s">
        <v>6</v>
      </c>
      <c r="D7" s="11" t="s">
        <v>9</v>
      </c>
      <c r="E7" s="14" t="s">
        <v>12</v>
      </c>
      <c r="F7" s="14" t="s">
        <v>15</v>
      </c>
      <c r="G7" s="21">
        <v>78500</v>
      </c>
      <c r="H7" s="14" t="s">
        <v>20</v>
      </c>
      <c r="I7" s="11">
        <v>48</v>
      </c>
      <c r="J7" s="11">
        <v>45</v>
      </c>
      <c r="K7" s="11">
        <v>462</v>
      </c>
      <c r="L7" s="26">
        <v>350</v>
      </c>
      <c r="M7" s="22" t="s">
        <v>23</v>
      </c>
      <c r="N7" s="14" t="s">
        <v>27</v>
      </c>
      <c r="O7" s="14" t="s">
        <v>28</v>
      </c>
      <c r="P7" s="14" t="s">
        <v>62</v>
      </c>
      <c r="Q7" s="14" t="s">
        <v>64</v>
      </c>
    </row>
    <row r="8" spans="1:17" x14ac:dyDescent="0.35">
      <c r="A8" s="11">
        <v>134</v>
      </c>
      <c r="B8" s="14" t="s">
        <v>1</v>
      </c>
      <c r="C8" s="14" t="s">
        <v>6</v>
      </c>
      <c r="D8" s="11" t="s">
        <v>9</v>
      </c>
      <c r="E8" s="14" t="s">
        <v>12</v>
      </c>
      <c r="F8" s="14" t="s">
        <v>16</v>
      </c>
      <c r="G8" s="21">
        <v>88700</v>
      </c>
      <c r="H8" s="14" t="s">
        <v>19</v>
      </c>
      <c r="I8" s="11">
        <v>29</v>
      </c>
      <c r="J8" s="11">
        <v>88</v>
      </c>
      <c r="K8" s="11">
        <v>330</v>
      </c>
      <c r="L8" s="26">
        <v>140</v>
      </c>
      <c r="M8" s="14" t="s">
        <v>23</v>
      </c>
      <c r="N8" s="14" t="s">
        <v>46</v>
      </c>
      <c r="O8" s="14" t="s">
        <v>27</v>
      </c>
      <c r="P8" s="14" t="s">
        <v>60</v>
      </c>
      <c r="Q8" s="14" t="s">
        <v>59</v>
      </c>
    </row>
    <row r="9" spans="1:17" x14ac:dyDescent="0.35">
      <c r="A9" s="11">
        <v>905</v>
      </c>
      <c r="B9" s="14" t="s">
        <v>2</v>
      </c>
      <c r="C9" s="14" t="s">
        <v>5</v>
      </c>
      <c r="D9" s="11" t="s">
        <v>9</v>
      </c>
      <c r="E9" s="14" t="s">
        <v>11</v>
      </c>
      <c r="F9" s="14" t="s">
        <v>16</v>
      </c>
      <c r="G9" s="21">
        <v>92500</v>
      </c>
      <c r="H9" s="14" t="s">
        <v>21</v>
      </c>
      <c r="I9" s="11">
        <v>14</v>
      </c>
      <c r="J9" s="11">
        <v>90</v>
      </c>
      <c r="K9" s="11">
        <v>210</v>
      </c>
      <c r="L9" s="26">
        <v>140</v>
      </c>
      <c r="M9" s="14" t="s">
        <v>23</v>
      </c>
      <c r="N9" s="14" t="s">
        <v>27</v>
      </c>
      <c r="O9" s="14" t="s">
        <v>28</v>
      </c>
      <c r="P9" s="14" t="s">
        <v>58</v>
      </c>
      <c r="Q9" s="14" t="s">
        <v>63</v>
      </c>
    </row>
    <row r="10" spans="1:17" x14ac:dyDescent="0.35">
      <c r="A10" s="11">
        <v>353</v>
      </c>
      <c r="B10" s="14" t="s">
        <v>0</v>
      </c>
      <c r="C10" s="14" t="s">
        <v>5</v>
      </c>
      <c r="D10" s="11" t="s">
        <v>9</v>
      </c>
      <c r="E10" s="14" t="s">
        <v>12</v>
      </c>
      <c r="F10" s="14" t="s">
        <v>14</v>
      </c>
      <c r="G10" s="21">
        <v>22500</v>
      </c>
      <c r="H10" s="14" t="s">
        <v>18</v>
      </c>
      <c r="I10" s="11">
        <v>19</v>
      </c>
      <c r="J10" s="11">
        <v>78</v>
      </c>
      <c r="K10" s="11">
        <v>150</v>
      </c>
      <c r="L10" s="26">
        <v>188</v>
      </c>
      <c r="M10" s="14" t="s">
        <v>25</v>
      </c>
      <c r="N10" s="14" t="s">
        <v>46</v>
      </c>
      <c r="O10" s="14" t="s">
        <v>27</v>
      </c>
      <c r="P10" s="14" t="s">
        <v>58</v>
      </c>
      <c r="Q10" s="14" t="s">
        <v>59</v>
      </c>
    </row>
    <row r="11" spans="1:17" x14ac:dyDescent="0.35">
      <c r="A11" s="11">
        <v>223</v>
      </c>
      <c r="B11" s="14" t="s">
        <v>2</v>
      </c>
      <c r="C11" s="14" t="s">
        <v>6</v>
      </c>
      <c r="D11" s="11" t="s">
        <v>9</v>
      </c>
      <c r="E11" s="14" t="s">
        <v>11</v>
      </c>
      <c r="F11" s="14" t="s">
        <v>15</v>
      </c>
      <c r="G11" s="21">
        <v>66900</v>
      </c>
      <c r="H11" s="14" t="s">
        <v>20</v>
      </c>
      <c r="I11" s="11">
        <v>12</v>
      </c>
      <c r="J11" s="11">
        <v>77</v>
      </c>
      <c r="K11" s="11">
        <v>264</v>
      </c>
      <c r="L11" s="26">
        <v>200</v>
      </c>
      <c r="M11" s="14" t="s">
        <v>25</v>
      </c>
      <c r="N11" s="14" t="s">
        <v>27</v>
      </c>
      <c r="O11" s="14" t="s">
        <v>27</v>
      </c>
      <c r="P11" s="14" t="s">
        <v>60</v>
      </c>
      <c r="Q11" s="14" t="s">
        <v>63</v>
      </c>
    </row>
    <row r="12" spans="1:17" x14ac:dyDescent="0.35">
      <c r="A12" s="11">
        <v>241</v>
      </c>
      <c r="B12" s="14" t="s">
        <v>1</v>
      </c>
      <c r="C12" s="14" t="s">
        <v>6</v>
      </c>
      <c r="D12" s="11" t="s">
        <v>9</v>
      </c>
      <c r="E12" s="14" t="s">
        <v>12</v>
      </c>
      <c r="F12" s="14" t="s">
        <v>14</v>
      </c>
      <c r="G12" s="21">
        <v>10000</v>
      </c>
      <c r="H12" s="14" t="s">
        <v>20</v>
      </c>
      <c r="I12" s="11">
        <v>22</v>
      </c>
      <c r="J12" s="11">
        <v>70</v>
      </c>
      <c r="K12" s="11">
        <v>168</v>
      </c>
      <c r="L12" s="26">
        <v>246</v>
      </c>
      <c r="M12" s="14" t="s">
        <v>23</v>
      </c>
      <c r="N12" s="14" t="s">
        <v>46</v>
      </c>
      <c r="O12" s="14" t="s">
        <v>28</v>
      </c>
      <c r="P12" s="14" t="s">
        <v>60</v>
      </c>
      <c r="Q12" s="14" t="s">
        <v>59</v>
      </c>
    </row>
    <row r="13" spans="1:17" x14ac:dyDescent="0.35">
      <c r="A13" s="11">
        <v>345</v>
      </c>
      <c r="B13" s="14" t="s">
        <v>3</v>
      </c>
      <c r="C13" s="14" t="s">
        <v>6</v>
      </c>
      <c r="D13" s="11" t="s">
        <v>8</v>
      </c>
      <c r="E13" s="14" t="s">
        <v>12</v>
      </c>
      <c r="F13" s="14" t="s">
        <v>15</v>
      </c>
      <c r="G13" s="21">
        <v>67900</v>
      </c>
      <c r="H13" s="14" t="s">
        <v>21</v>
      </c>
      <c r="I13" s="11">
        <v>10</v>
      </c>
      <c r="J13" s="11">
        <v>66</v>
      </c>
      <c r="K13" s="11">
        <v>222</v>
      </c>
      <c r="L13" s="26">
        <v>400</v>
      </c>
      <c r="M13" s="14" t="s">
        <v>23</v>
      </c>
      <c r="N13" s="14" t="s">
        <v>27</v>
      </c>
      <c r="O13" s="14" t="s">
        <v>28</v>
      </c>
      <c r="P13" s="14" t="s">
        <v>62</v>
      </c>
      <c r="Q13" s="14" t="s">
        <v>59</v>
      </c>
    </row>
    <row r="14" spans="1:17" x14ac:dyDescent="0.35">
      <c r="A14" s="11">
        <v>606</v>
      </c>
      <c r="B14" s="14" t="s">
        <v>3</v>
      </c>
      <c r="C14" s="14" t="s">
        <v>5</v>
      </c>
      <c r="D14" s="11" t="s">
        <v>8</v>
      </c>
      <c r="E14" s="14" t="s">
        <v>12</v>
      </c>
      <c r="F14" s="14" t="s">
        <v>14</v>
      </c>
      <c r="G14" s="21">
        <v>20800</v>
      </c>
      <c r="H14" s="14" t="s">
        <v>19</v>
      </c>
      <c r="I14" s="11">
        <v>15</v>
      </c>
      <c r="J14" s="11">
        <v>55</v>
      </c>
      <c r="K14" s="11">
        <v>270</v>
      </c>
      <c r="L14" s="26">
        <v>230</v>
      </c>
      <c r="M14" s="14" t="s">
        <v>23</v>
      </c>
      <c r="N14" s="14" t="s">
        <v>27</v>
      </c>
      <c r="O14" s="14" t="s">
        <v>27</v>
      </c>
      <c r="P14" s="14" t="s">
        <v>60</v>
      </c>
      <c r="Q14" s="14" t="s">
        <v>64</v>
      </c>
    </row>
    <row r="16" spans="1:17" x14ac:dyDescent="0.35">
      <c r="A16" s="27" t="s">
        <v>65</v>
      </c>
      <c r="B16" s="28"/>
      <c r="C16" s="28" t="s">
        <v>66</v>
      </c>
      <c r="D16" s="27"/>
      <c r="E16" s="28"/>
      <c r="F16" s="28"/>
      <c r="G16" s="27"/>
      <c r="H16" s="28"/>
      <c r="I16" s="27"/>
      <c r="J16" s="27"/>
    </row>
    <row r="17" spans="1:10" ht="15" customHeight="1" x14ac:dyDescent="0.35">
      <c r="A17" s="54" t="s">
        <v>49</v>
      </c>
      <c r="B17" s="54"/>
      <c r="C17" s="55" t="s">
        <v>67</v>
      </c>
      <c r="D17" s="55"/>
      <c r="E17" s="55"/>
      <c r="F17" s="55"/>
      <c r="G17" s="55"/>
      <c r="H17" s="55"/>
      <c r="I17" s="29"/>
      <c r="J17" s="29"/>
    </row>
    <row r="18" spans="1:10" ht="15" customHeight="1" x14ac:dyDescent="0.35">
      <c r="A18" s="56" t="s">
        <v>68</v>
      </c>
      <c r="B18" s="56"/>
      <c r="C18" s="57" t="s">
        <v>69</v>
      </c>
      <c r="D18" s="57"/>
      <c r="E18" s="57"/>
      <c r="F18" s="57"/>
      <c r="G18" s="57"/>
      <c r="H18" s="57"/>
      <c r="I18" s="29"/>
      <c r="J18" s="29"/>
    </row>
    <row r="19" spans="1:10" x14ac:dyDescent="0.35">
      <c r="A19" s="30" t="s">
        <v>4</v>
      </c>
      <c r="B19" s="30"/>
      <c r="C19" s="30" t="s">
        <v>70</v>
      </c>
      <c r="D19" s="30"/>
      <c r="E19" s="31"/>
      <c r="F19" s="31"/>
      <c r="G19" s="31"/>
      <c r="H19" s="31"/>
      <c r="I19" s="32"/>
      <c r="J19" s="32"/>
    </row>
    <row r="20" spans="1:10" x14ac:dyDescent="0.35">
      <c r="A20" s="30" t="s">
        <v>7</v>
      </c>
      <c r="B20" s="30"/>
      <c r="C20" s="30" t="s">
        <v>71</v>
      </c>
      <c r="D20" s="30"/>
      <c r="E20" s="31"/>
      <c r="F20" s="31"/>
      <c r="G20" s="31"/>
      <c r="H20" s="31"/>
      <c r="I20" s="32"/>
      <c r="J20" s="32"/>
    </row>
    <row r="21" spans="1:10" x14ac:dyDescent="0.35">
      <c r="A21" s="30" t="s">
        <v>35</v>
      </c>
      <c r="B21" s="30"/>
      <c r="C21" s="30" t="s">
        <v>72</v>
      </c>
      <c r="D21" s="30"/>
      <c r="E21" s="31"/>
      <c r="F21" s="31"/>
      <c r="G21" s="31"/>
      <c r="H21" s="31"/>
      <c r="I21" s="32"/>
      <c r="J21" s="32"/>
    </row>
    <row r="22" spans="1:10" x14ac:dyDescent="0.35">
      <c r="A22" s="30" t="s">
        <v>37</v>
      </c>
      <c r="B22" s="31"/>
      <c r="C22" s="30" t="s">
        <v>73</v>
      </c>
      <c r="D22" s="30"/>
      <c r="E22" s="31"/>
      <c r="F22" s="31"/>
      <c r="G22" s="31"/>
      <c r="H22" s="31"/>
      <c r="I22" s="32"/>
      <c r="J22" s="32"/>
    </row>
    <row r="23" spans="1:10" x14ac:dyDescent="0.35">
      <c r="A23" s="30" t="s">
        <v>36</v>
      </c>
      <c r="B23" s="31"/>
      <c r="C23" s="30" t="s">
        <v>74</v>
      </c>
      <c r="D23" s="30"/>
      <c r="E23" s="31"/>
      <c r="F23" s="31"/>
      <c r="G23" s="31"/>
      <c r="H23" s="31"/>
      <c r="I23" s="32"/>
      <c r="J23" s="32"/>
    </row>
    <row r="24" spans="1:10" x14ac:dyDescent="0.35">
      <c r="A24" s="31" t="s">
        <v>17</v>
      </c>
      <c r="B24" s="31"/>
      <c r="C24" s="31" t="s">
        <v>75</v>
      </c>
      <c r="D24" s="31"/>
      <c r="E24" s="31"/>
      <c r="F24" s="31"/>
      <c r="G24" s="31"/>
      <c r="H24" s="31"/>
      <c r="I24" s="32"/>
      <c r="J24" s="32"/>
    </row>
    <row r="25" spans="1:10" x14ac:dyDescent="0.35">
      <c r="A25" s="31" t="s">
        <v>76</v>
      </c>
      <c r="B25" s="31"/>
      <c r="C25" s="30" t="s">
        <v>77</v>
      </c>
      <c r="D25" s="30"/>
      <c r="E25" s="31"/>
      <c r="F25" s="31"/>
      <c r="G25" s="31"/>
      <c r="H25" s="31"/>
      <c r="I25" s="32"/>
      <c r="J25" s="32"/>
    </row>
    <row r="26" spans="1:10" x14ac:dyDescent="0.35">
      <c r="A26" s="31" t="s">
        <v>78</v>
      </c>
      <c r="B26" s="31"/>
      <c r="C26" s="30" t="s">
        <v>79</v>
      </c>
      <c r="D26" s="30"/>
      <c r="E26" s="31"/>
      <c r="F26" s="31"/>
      <c r="G26" s="31"/>
      <c r="H26" s="31"/>
      <c r="I26" s="32"/>
      <c r="J26" s="32"/>
    </row>
    <row r="27" spans="1:10" x14ac:dyDescent="0.35">
      <c r="A27" s="30" t="s">
        <v>80</v>
      </c>
      <c r="B27" s="31"/>
      <c r="C27" s="30" t="s">
        <v>81</v>
      </c>
      <c r="D27" s="30"/>
      <c r="E27" s="31"/>
      <c r="F27" s="31"/>
      <c r="G27" s="31"/>
      <c r="H27" s="31"/>
      <c r="I27" s="32"/>
      <c r="J27" s="32"/>
    </row>
    <row r="28" spans="1:10" x14ac:dyDescent="0.35">
      <c r="A28" s="30" t="s">
        <v>54</v>
      </c>
      <c r="B28" s="31"/>
      <c r="C28" s="30" t="s">
        <v>82</v>
      </c>
      <c r="D28" s="30"/>
      <c r="E28" s="31"/>
      <c r="F28" s="31"/>
      <c r="G28" s="31"/>
      <c r="H28" s="31"/>
      <c r="I28" s="32"/>
      <c r="J28" s="32"/>
    </row>
    <row r="29" spans="1:10" x14ac:dyDescent="0.35">
      <c r="A29" s="30" t="s">
        <v>22</v>
      </c>
      <c r="B29" s="31"/>
      <c r="C29" s="30" t="s">
        <v>83</v>
      </c>
      <c r="D29" s="30"/>
      <c r="E29" s="31"/>
      <c r="F29" s="31"/>
      <c r="G29" s="31"/>
      <c r="H29" s="31"/>
      <c r="I29" s="32"/>
      <c r="J29" s="32"/>
    </row>
    <row r="30" spans="1:10" x14ac:dyDescent="0.35">
      <c r="A30" s="30" t="s">
        <v>84</v>
      </c>
      <c r="B30" s="31"/>
      <c r="C30" s="30" t="s">
        <v>85</v>
      </c>
      <c r="D30" s="30"/>
      <c r="E30" s="31"/>
      <c r="F30" s="31"/>
      <c r="G30" s="31"/>
      <c r="H30" s="31"/>
      <c r="I30" s="32"/>
      <c r="J30" s="32"/>
    </row>
    <row r="31" spans="1:10" x14ac:dyDescent="0.35">
      <c r="A31" s="30" t="s">
        <v>30</v>
      </c>
      <c r="B31" s="31"/>
      <c r="C31" s="30" t="s">
        <v>86</v>
      </c>
      <c r="D31" s="30"/>
      <c r="E31" s="31"/>
      <c r="F31" s="31"/>
      <c r="G31" s="31"/>
      <c r="H31" s="31"/>
      <c r="I31" s="32"/>
      <c r="J31" s="32"/>
    </row>
    <row r="32" spans="1:10" x14ac:dyDescent="0.35">
      <c r="A32" s="30" t="s">
        <v>56</v>
      </c>
      <c r="B32" s="31"/>
      <c r="C32" s="30" t="s">
        <v>87</v>
      </c>
      <c r="D32" s="30"/>
      <c r="E32" s="31"/>
      <c r="F32" s="31"/>
      <c r="G32" s="31"/>
      <c r="H32" s="31"/>
      <c r="I32" s="32"/>
      <c r="J32" s="32"/>
    </row>
    <row r="33" spans="1:10" x14ac:dyDescent="0.35">
      <c r="A33" s="30" t="s">
        <v>57</v>
      </c>
      <c r="B33" s="30"/>
      <c r="C33" s="30" t="s">
        <v>88</v>
      </c>
      <c r="D33" s="30"/>
      <c r="E33" s="31"/>
      <c r="F33" s="31"/>
      <c r="G33" s="31"/>
      <c r="H33" s="31"/>
      <c r="I33" s="32"/>
      <c r="J33" s="32"/>
    </row>
  </sheetData>
  <mergeCells count="5">
    <mergeCell ref="A1:N1"/>
    <mergeCell ref="A17:B17"/>
    <mergeCell ref="C17:H17"/>
    <mergeCell ref="A18:B18"/>
    <mergeCell ref="C18:H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
  <sheetViews>
    <sheetView zoomScale="94" zoomScaleNormal="94" workbookViewId="0">
      <selection activeCell="C14" sqref="C14:C16"/>
    </sheetView>
  </sheetViews>
  <sheetFormatPr defaultRowHeight="14.5" x14ac:dyDescent="0.35"/>
  <cols>
    <col min="1" max="1" width="30.7265625" customWidth="1"/>
    <col min="2" max="2" width="20" customWidth="1"/>
    <col min="3" max="3" width="20.7265625" customWidth="1"/>
  </cols>
  <sheetData>
    <row r="1" spans="1:3" ht="30.75" customHeight="1" x14ac:dyDescent="0.35">
      <c r="A1" s="12" t="s">
        <v>38</v>
      </c>
      <c r="B1" s="12" t="s">
        <v>42</v>
      </c>
      <c r="C1" s="12" t="s">
        <v>39</v>
      </c>
    </row>
    <row r="2" spans="1:3" x14ac:dyDescent="0.35">
      <c r="A2" s="23" t="s">
        <v>48</v>
      </c>
      <c r="B2" s="18" t="s">
        <v>91</v>
      </c>
      <c r="C2" s="18" t="s">
        <v>93</v>
      </c>
    </row>
    <row r="3" spans="1:3" x14ac:dyDescent="0.35">
      <c r="A3" s="23" t="s">
        <v>40</v>
      </c>
      <c r="B3" s="18" t="s">
        <v>91</v>
      </c>
      <c r="C3" s="18" t="s">
        <v>93</v>
      </c>
    </row>
    <row r="4" spans="1:3" x14ac:dyDescent="0.35">
      <c r="A4" s="23" t="s">
        <v>4</v>
      </c>
      <c r="B4" s="18" t="s">
        <v>91</v>
      </c>
      <c r="C4" s="18" t="s">
        <v>93</v>
      </c>
    </row>
    <row r="5" spans="1:3" x14ac:dyDescent="0.35">
      <c r="A5" s="23" t="s">
        <v>7</v>
      </c>
      <c r="B5" s="18" t="s">
        <v>91</v>
      </c>
      <c r="C5" s="18" t="s">
        <v>93</v>
      </c>
    </row>
    <row r="6" spans="1:3" x14ac:dyDescent="0.35">
      <c r="A6" s="23" t="s">
        <v>41</v>
      </c>
      <c r="B6" s="18" t="s">
        <v>91</v>
      </c>
      <c r="C6" s="18" t="s">
        <v>93</v>
      </c>
    </row>
    <row r="7" spans="1:3" x14ac:dyDescent="0.35">
      <c r="A7" s="23" t="s">
        <v>37</v>
      </c>
      <c r="B7" s="18" t="s">
        <v>91</v>
      </c>
      <c r="C7" s="18" t="s">
        <v>94</v>
      </c>
    </row>
    <row r="8" spans="1:3" x14ac:dyDescent="0.35">
      <c r="A8" s="23" t="s">
        <v>36</v>
      </c>
      <c r="B8" s="18" t="s">
        <v>92</v>
      </c>
      <c r="C8" s="18" t="s">
        <v>95</v>
      </c>
    </row>
    <row r="9" spans="1:3" x14ac:dyDescent="0.35">
      <c r="A9" s="23" t="s">
        <v>17</v>
      </c>
      <c r="B9" s="18" t="s">
        <v>91</v>
      </c>
      <c r="C9" s="18" t="s">
        <v>93</v>
      </c>
    </row>
    <row r="10" spans="1:3" x14ac:dyDescent="0.35">
      <c r="A10" s="23" t="s">
        <v>32</v>
      </c>
      <c r="B10" s="18" t="s">
        <v>92</v>
      </c>
      <c r="C10" s="18" t="s">
        <v>95</v>
      </c>
    </row>
    <row r="11" spans="1:3" x14ac:dyDescent="0.35">
      <c r="A11" s="23" t="s">
        <v>33</v>
      </c>
      <c r="B11" s="18" t="s">
        <v>92</v>
      </c>
      <c r="C11" s="18" t="s">
        <v>95</v>
      </c>
    </row>
    <row r="12" spans="1:3" x14ac:dyDescent="0.35">
      <c r="A12" s="23" t="s">
        <v>31</v>
      </c>
      <c r="B12" s="18" t="s">
        <v>92</v>
      </c>
      <c r="C12" s="18" t="s">
        <v>95</v>
      </c>
    </row>
    <row r="13" spans="1:3" x14ac:dyDescent="0.35">
      <c r="A13" s="23" t="s">
        <v>54</v>
      </c>
      <c r="B13" s="18" t="s">
        <v>92</v>
      </c>
      <c r="C13" s="18" t="s">
        <v>95</v>
      </c>
    </row>
    <row r="14" spans="1:3" x14ac:dyDescent="0.35">
      <c r="A14" s="23" t="s">
        <v>22</v>
      </c>
      <c r="B14" s="18" t="s">
        <v>91</v>
      </c>
      <c r="C14" s="18" t="s">
        <v>96</v>
      </c>
    </row>
    <row r="15" spans="1:3" x14ac:dyDescent="0.35">
      <c r="A15" s="23" t="s">
        <v>43</v>
      </c>
      <c r="B15" s="18" t="s">
        <v>91</v>
      </c>
      <c r="C15" s="18" t="s">
        <v>96</v>
      </c>
    </row>
    <row r="16" spans="1:3" x14ac:dyDescent="0.35">
      <c r="A16" s="23" t="s">
        <v>30</v>
      </c>
      <c r="B16" s="18" t="s">
        <v>91</v>
      </c>
      <c r="C16" s="18" t="s">
        <v>96</v>
      </c>
    </row>
  </sheetData>
  <dataValidations count="2">
    <dataValidation type="list" allowBlank="1" showInputMessage="1" showErrorMessage="1" sqref="C2:C16" xr:uid="{00000000-0002-0000-0200-000000000000}">
      <formula1>"Nominal, Ordinal, Interval, Ratio"</formula1>
    </dataValidation>
    <dataValidation type="list" allowBlank="1" showErrorMessage="1" promptTitle="DataType" prompt="Numeric_x000a_Categorical" sqref="B2:B16" xr:uid="{00000000-0002-0000-0200-000001000000}">
      <formula1>"Categorical, Numerical"</formula1>
    </dataValidation>
  </dataValidation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1"/>
  <sheetViews>
    <sheetView topLeftCell="A4" zoomScale="94" zoomScaleNormal="94" workbookViewId="0">
      <selection activeCell="F22" sqref="F22"/>
    </sheetView>
  </sheetViews>
  <sheetFormatPr defaultRowHeight="14.5" x14ac:dyDescent="0.35"/>
  <cols>
    <col min="1" max="1" width="15.26953125" customWidth="1"/>
    <col min="5" max="5" width="19" customWidth="1"/>
    <col min="6" max="6" width="10.26953125" customWidth="1"/>
    <col min="7" max="7" width="13.1796875" bestFit="1" customWidth="1"/>
    <col min="8" max="8" width="19.453125" bestFit="1" customWidth="1"/>
    <col min="9" max="9" width="18.1796875" bestFit="1" customWidth="1"/>
    <col min="10" max="10" width="14.54296875" customWidth="1"/>
  </cols>
  <sheetData>
    <row r="1" spans="1:1" ht="31.5" customHeight="1" x14ac:dyDescent="0.35">
      <c r="A1" s="19" t="s">
        <v>17</v>
      </c>
    </row>
    <row r="2" spans="1:1" x14ac:dyDescent="0.35">
      <c r="A2" s="11" t="s">
        <v>20</v>
      </c>
    </row>
    <row r="3" spans="1:1" x14ac:dyDescent="0.35">
      <c r="A3" s="11" t="s">
        <v>19</v>
      </c>
    </row>
    <row r="4" spans="1:1" x14ac:dyDescent="0.35">
      <c r="A4" s="11" t="s">
        <v>20</v>
      </c>
    </row>
    <row r="5" spans="1:1" x14ac:dyDescent="0.35">
      <c r="A5" s="11" t="s">
        <v>19</v>
      </c>
    </row>
    <row r="6" spans="1:1" x14ac:dyDescent="0.35">
      <c r="A6" s="11" t="s">
        <v>20</v>
      </c>
    </row>
    <row r="7" spans="1:1" x14ac:dyDescent="0.35">
      <c r="A7" s="11" t="s">
        <v>19</v>
      </c>
    </row>
    <row r="8" spans="1:1" x14ac:dyDescent="0.35">
      <c r="A8" s="11" t="s">
        <v>21</v>
      </c>
    </row>
    <row r="9" spans="1:1" x14ac:dyDescent="0.35">
      <c r="A9" s="11" t="s">
        <v>18</v>
      </c>
    </row>
    <row r="10" spans="1:1" x14ac:dyDescent="0.35">
      <c r="A10" s="11" t="s">
        <v>20</v>
      </c>
    </row>
    <row r="11" spans="1:1" x14ac:dyDescent="0.35">
      <c r="A11" s="11" t="s">
        <v>20</v>
      </c>
    </row>
    <row r="12" spans="1:1" x14ac:dyDescent="0.35">
      <c r="A12" s="11" t="s">
        <v>21</v>
      </c>
    </row>
    <row r="13" spans="1:1" x14ac:dyDescent="0.35">
      <c r="A13" s="11" t="s">
        <v>19</v>
      </c>
    </row>
    <row r="14" spans="1:1" x14ac:dyDescent="0.35">
      <c r="A14" s="11" t="s">
        <v>19</v>
      </c>
    </row>
    <row r="15" spans="1:1" x14ac:dyDescent="0.35">
      <c r="A15" s="11" t="s">
        <v>20</v>
      </c>
    </row>
    <row r="16" spans="1:1" x14ac:dyDescent="0.35">
      <c r="A16" s="11" t="s">
        <v>18</v>
      </c>
    </row>
    <row r="17" spans="1:6" x14ac:dyDescent="0.35">
      <c r="A17" s="11" t="s">
        <v>20</v>
      </c>
      <c r="E17" t="s">
        <v>97</v>
      </c>
      <c r="F17" t="s">
        <v>102</v>
      </c>
    </row>
    <row r="18" spans="1:6" x14ac:dyDescent="0.35">
      <c r="A18" s="11" t="s">
        <v>19</v>
      </c>
      <c r="E18" t="s">
        <v>98</v>
      </c>
      <c r="F18">
        <f>COUNTIF(A2:A61,"Both Parent")</f>
        <v>28</v>
      </c>
    </row>
    <row r="19" spans="1:6" x14ac:dyDescent="0.35">
      <c r="A19" s="11" t="s">
        <v>20</v>
      </c>
      <c r="E19" t="s">
        <v>99</v>
      </c>
      <c r="F19">
        <f>COUNTIF(A3:A62,"Lone Mother")</f>
        <v>17</v>
      </c>
    </row>
    <row r="20" spans="1:6" x14ac:dyDescent="0.35">
      <c r="A20" s="11" t="s">
        <v>20</v>
      </c>
      <c r="E20" t="s">
        <v>100</v>
      </c>
      <c r="F20">
        <f>COUNTIF(A4:A63,"Lone Father")</f>
        <v>10</v>
      </c>
    </row>
    <row r="21" spans="1:6" x14ac:dyDescent="0.35">
      <c r="A21" s="11" t="s">
        <v>21</v>
      </c>
      <c r="E21" t="s">
        <v>101</v>
      </c>
      <c r="F21">
        <f>COUNTIF(A5:A64,"other")</f>
        <v>5</v>
      </c>
    </row>
    <row r="22" spans="1:6" x14ac:dyDescent="0.35">
      <c r="A22" s="11" t="s">
        <v>21</v>
      </c>
      <c r="E22" t="s">
        <v>103</v>
      </c>
    </row>
    <row r="23" spans="1:6" x14ac:dyDescent="0.35">
      <c r="A23" s="11" t="s">
        <v>19</v>
      </c>
    </row>
    <row r="24" spans="1:6" x14ac:dyDescent="0.35">
      <c r="A24" s="11" t="s">
        <v>19</v>
      </c>
    </row>
    <row r="25" spans="1:6" x14ac:dyDescent="0.35">
      <c r="A25" s="11" t="s">
        <v>19</v>
      </c>
    </row>
    <row r="26" spans="1:6" x14ac:dyDescent="0.35">
      <c r="A26" s="11" t="s">
        <v>20</v>
      </c>
    </row>
    <row r="27" spans="1:6" x14ac:dyDescent="0.35">
      <c r="A27" s="11" t="s">
        <v>20</v>
      </c>
    </row>
    <row r="28" spans="1:6" x14ac:dyDescent="0.35">
      <c r="A28" s="11" t="s">
        <v>21</v>
      </c>
    </row>
    <row r="29" spans="1:6" x14ac:dyDescent="0.35">
      <c r="A29" s="11" t="s">
        <v>19</v>
      </c>
    </row>
    <row r="30" spans="1:6" x14ac:dyDescent="0.35">
      <c r="A30" s="11" t="s">
        <v>18</v>
      </c>
    </row>
    <row r="31" spans="1:6" x14ac:dyDescent="0.35">
      <c r="A31" s="11" t="s">
        <v>20</v>
      </c>
    </row>
    <row r="32" spans="1:6" x14ac:dyDescent="0.35">
      <c r="A32" s="11" t="s">
        <v>20</v>
      </c>
    </row>
    <row r="33" spans="1:1" x14ac:dyDescent="0.35">
      <c r="A33" s="11" t="s">
        <v>20</v>
      </c>
    </row>
    <row r="34" spans="1:1" x14ac:dyDescent="0.35">
      <c r="A34" s="11" t="s">
        <v>20</v>
      </c>
    </row>
    <row r="35" spans="1:1" x14ac:dyDescent="0.35">
      <c r="A35" s="11" t="s">
        <v>18</v>
      </c>
    </row>
    <row r="36" spans="1:1" x14ac:dyDescent="0.35">
      <c r="A36" s="11" t="s">
        <v>20</v>
      </c>
    </row>
    <row r="37" spans="1:1" x14ac:dyDescent="0.35">
      <c r="A37" s="11" t="s">
        <v>20</v>
      </c>
    </row>
    <row r="38" spans="1:1" x14ac:dyDescent="0.35">
      <c r="A38" s="11" t="s">
        <v>19</v>
      </c>
    </row>
    <row r="39" spans="1:1" x14ac:dyDescent="0.35">
      <c r="A39" s="11" t="s">
        <v>20</v>
      </c>
    </row>
    <row r="40" spans="1:1" x14ac:dyDescent="0.35">
      <c r="A40" s="11" t="s">
        <v>20</v>
      </c>
    </row>
    <row r="41" spans="1:1" x14ac:dyDescent="0.35">
      <c r="A41" s="11" t="s">
        <v>18</v>
      </c>
    </row>
    <row r="42" spans="1:1" x14ac:dyDescent="0.35">
      <c r="A42" s="11" t="s">
        <v>19</v>
      </c>
    </row>
    <row r="43" spans="1:1" x14ac:dyDescent="0.35">
      <c r="A43" s="11" t="s">
        <v>19</v>
      </c>
    </row>
    <row r="44" spans="1:1" x14ac:dyDescent="0.35">
      <c r="A44" s="11" t="s">
        <v>19</v>
      </c>
    </row>
    <row r="45" spans="1:1" x14ac:dyDescent="0.35">
      <c r="A45" s="11" t="s">
        <v>19</v>
      </c>
    </row>
    <row r="46" spans="1:1" x14ac:dyDescent="0.35">
      <c r="A46" s="11" t="s">
        <v>19</v>
      </c>
    </row>
    <row r="47" spans="1:1" x14ac:dyDescent="0.35">
      <c r="A47" s="11" t="s">
        <v>19</v>
      </c>
    </row>
    <row r="48" spans="1:1" x14ac:dyDescent="0.35">
      <c r="A48" s="11" t="s">
        <v>20</v>
      </c>
    </row>
    <row r="49" spans="1:1" x14ac:dyDescent="0.35">
      <c r="A49" s="11" t="s">
        <v>20</v>
      </c>
    </row>
    <row r="50" spans="1:1" x14ac:dyDescent="0.35">
      <c r="A50" s="11" t="s">
        <v>20</v>
      </c>
    </row>
    <row r="51" spans="1:1" x14ac:dyDescent="0.35">
      <c r="A51" s="11" t="s">
        <v>20</v>
      </c>
    </row>
    <row r="52" spans="1:1" x14ac:dyDescent="0.35">
      <c r="A52" s="11" t="s">
        <v>18</v>
      </c>
    </row>
    <row r="53" spans="1:1" x14ac:dyDescent="0.35">
      <c r="A53" s="11" t="s">
        <v>18</v>
      </c>
    </row>
    <row r="54" spans="1:1" x14ac:dyDescent="0.35">
      <c r="A54" s="11" t="s">
        <v>18</v>
      </c>
    </row>
    <row r="55" spans="1:1" x14ac:dyDescent="0.35">
      <c r="A55" s="11" t="s">
        <v>20</v>
      </c>
    </row>
    <row r="56" spans="1:1" x14ac:dyDescent="0.35">
      <c r="A56" s="11" t="s">
        <v>18</v>
      </c>
    </row>
    <row r="57" spans="1:1" x14ac:dyDescent="0.35">
      <c r="A57" s="11" t="s">
        <v>20</v>
      </c>
    </row>
    <row r="58" spans="1:1" x14ac:dyDescent="0.35">
      <c r="A58" s="11" t="s">
        <v>20</v>
      </c>
    </row>
    <row r="59" spans="1:1" x14ac:dyDescent="0.35">
      <c r="A59" s="11" t="s">
        <v>18</v>
      </c>
    </row>
    <row r="60" spans="1:1" x14ac:dyDescent="0.35">
      <c r="A60" s="11" t="s">
        <v>20</v>
      </c>
    </row>
    <row r="61" spans="1:1" x14ac:dyDescent="0.35">
      <c r="A61" s="11" t="s">
        <v>20</v>
      </c>
    </row>
  </sheetData>
  <pageMargins left="0.7" right="0.7" top="0.75" bottom="0.75" header="0.3" footer="0.3"/>
  <pageSetup orientation="portrait" horizontalDpi="1200" verticalDpi="120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1"/>
  <sheetViews>
    <sheetView topLeftCell="A7" zoomScale="94" zoomScaleNormal="94" workbookViewId="0">
      <selection activeCell="F18" sqref="F18"/>
    </sheetView>
  </sheetViews>
  <sheetFormatPr defaultRowHeight="14.5" x14ac:dyDescent="0.35"/>
  <cols>
    <col min="1" max="1" width="15.26953125" customWidth="1"/>
  </cols>
  <sheetData>
    <row r="1" spans="1:1" ht="35.25" customHeight="1" x14ac:dyDescent="0.35">
      <c r="A1" s="19" t="s">
        <v>31</v>
      </c>
    </row>
    <row r="2" spans="1:1" x14ac:dyDescent="0.35">
      <c r="A2" s="17">
        <v>264</v>
      </c>
    </row>
    <row r="3" spans="1:1" x14ac:dyDescent="0.35">
      <c r="A3" s="17">
        <v>156</v>
      </c>
    </row>
    <row r="4" spans="1:1" x14ac:dyDescent="0.35">
      <c r="A4" s="17">
        <v>198</v>
      </c>
    </row>
    <row r="5" spans="1:1" x14ac:dyDescent="0.35">
      <c r="A5" s="17">
        <v>270</v>
      </c>
    </row>
    <row r="6" spans="1:1" x14ac:dyDescent="0.35">
      <c r="A6" s="17">
        <v>462</v>
      </c>
    </row>
    <row r="7" spans="1:1" x14ac:dyDescent="0.35">
      <c r="A7" s="17">
        <v>330</v>
      </c>
    </row>
    <row r="8" spans="1:1" x14ac:dyDescent="0.35">
      <c r="A8" s="17">
        <v>210</v>
      </c>
    </row>
    <row r="9" spans="1:1" x14ac:dyDescent="0.35">
      <c r="A9" s="17">
        <v>150</v>
      </c>
    </row>
    <row r="10" spans="1:1" x14ac:dyDescent="0.35">
      <c r="A10" s="17">
        <v>264</v>
      </c>
    </row>
    <row r="11" spans="1:1" x14ac:dyDescent="0.35">
      <c r="A11" s="17">
        <v>168</v>
      </c>
    </row>
    <row r="12" spans="1:1" x14ac:dyDescent="0.35">
      <c r="A12" s="17">
        <v>222</v>
      </c>
    </row>
    <row r="13" spans="1:1" x14ac:dyDescent="0.35">
      <c r="A13" s="17">
        <v>270</v>
      </c>
    </row>
    <row r="14" spans="1:1" x14ac:dyDescent="0.35">
      <c r="A14" s="17">
        <v>336</v>
      </c>
    </row>
    <row r="15" spans="1:1" x14ac:dyDescent="0.35">
      <c r="A15" s="17">
        <v>300</v>
      </c>
    </row>
    <row r="16" spans="1:1" ht="15" thickBot="1" x14ac:dyDescent="0.4">
      <c r="A16" s="17">
        <v>420</v>
      </c>
    </row>
    <row r="17" spans="1:8" x14ac:dyDescent="0.35">
      <c r="A17" s="17">
        <v>480</v>
      </c>
      <c r="D17" s="37" t="s">
        <v>104</v>
      </c>
      <c r="E17" s="38" t="s">
        <v>105</v>
      </c>
      <c r="F17" s="38" t="s">
        <v>106</v>
      </c>
      <c r="G17" s="38" t="s">
        <v>107</v>
      </c>
      <c r="H17" s="39"/>
    </row>
    <row r="18" spans="1:8" x14ac:dyDescent="0.35">
      <c r="A18" s="17">
        <v>300</v>
      </c>
      <c r="D18" s="40" t="s">
        <v>112</v>
      </c>
      <c r="E18" s="34">
        <f>COUNTIF(A2:A61,"&lt;=200")</f>
        <v>10</v>
      </c>
      <c r="F18" s="35">
        <f>(E18/$E$23)</f>
        <v>0.16666666666666666</v>
      </c>
      <c r="G18" s="35">
        <f>F18</f>
        <v>0.16666666666666666</v>
      </c>
      <c r="H18" s="41"/>
    </row>
    <row r="19" spans="1:8" x14ac:dyDescent="0.35">
      <c r="A19" s="17">
        <v>360</v>
      </c>
      <c r="D19" s="40" t="s">
        <v>111</v>
      </c>
      <c r="E19" s="34">
        <f>COUNTIFS(A2:A61,"&gt;=201",A2:A61,"&lt;=300")</f>
        <v>18</v>
      </c>
      <c r="F19" s="35">
        <f t="shared" ref="F19:F22" si="0">(E19/$E$23)</f>
        <v>0.3</v>
      </c>
      <c r="G19" s="35">
        <f>F18+F19</f>
        <v>0.46666666666666667</v>
      </c>
      <c r="H19" s="41"/>
    </row>
    <row r="20" spans="1:8" x14ac:dyDescent="0.35">
      <c r="A20" s="17">
        <v>240</v>
      </c>
      <c r="D20" s="42" t="s">
        <v>108</v>
      </c>
      <c r="E20" s="34">
        <f>COUNTIFS(A2:A61,"&gt;=301",A2:A61,"&lt;=400")</f>
        <v>17</v>
      </c>
      <c r="F20" s="35">
        <f t="shared" si="0"/>
        <v>0.28333333333333333</v>
      </c>
      <c r="G20" s="35">
        <f>G19+F20</f>
        <v>0.75</v>
      </c>
      <c r="H20" s="41"/>
    </row>
    <row r="21" spans="1:8" x14ac:dyDescent="0.35">
      <c r="A21" s="17">
        <v>300</v>
      </c>
      <c r="D21" s="42" t="s">
        <v>109</v>
      </c>
      <c r="E21" s="34">
        <f>COUNTIFS(A2:A61,"&gt;=401",A2:A61,"&lt;=500")</f>
        <v>13</v>
      </c>
      <c r="F21" s="35">
        <f t="shared" si="0"/>
        <v>0.21666666666666667</v>
      </c>
      <c r="G21" s="35">
        <f>G20+F21</f>
        <v>0.96666666666666667</v>
      </c>
      <c r="H21" s="41"/>
    </row>
    <row r="22" spans="1:8" x14ac:dyDescent="0.35">
      <c r="A22" s="17">
        <v>420</v>
      </c>
      <c r="D22" s="42" t="s">
        <v>110</v>
      </c>
      <c r="E22" s="34">
        <f>COUNTIFS(A2:A61,"&gt;=501",A2:A61,"&lt;=600")</f>
        <v>2</v>
      </c>
      <c r="F22" s="35">
        <f t="shared" si="0"/>
        <v>3.3333333333333333E-2</v>
      </c>
      <c r="G22" s="35">
        <f>G21+F22</f>
        <v>1</v>
      </c>
      <c r="H22" s="41"/>
    </row>
    <row r="23" spans="1:8" x14ac:dyDescent="0.35">
      <c r="A23" s="17">
        <v>180</v>
      </c>
      <c r="D23" s="40" t="s">
        <v>113</v>
      </c>
      <c r="E23" s="34">
        <f>COUNTA(A2:A61)</f>
        <v>60</v>
      </c>
      <c r="F23" s="35"/>
      <c r="G23" s="34"/>
      <c r="H23" s="41"/>
    </row>
    <row r="24" spans="1:8" x14ac:dyDescent="0.35">
      <c r="A24" s="17">
        <v>360</v>
      </c>
      <c r="D24" s="40"/>
      <c r="E24" s="34"/>
      <c r="F24" s="34"/>
      <c r="G24" s="34"/>
      <c r="H24" s="41"/>
    </row>
    <row r="25" spans="1:8" ht="15" thickBot="1" x14ac:dyDescent="0.4">
      <c r="A25" s="17">
        <v>480</v>
      </c>
      <c r="D25" s="43"/>
      <c r="E25" s="36"/>
      <c r="F25" s="36"/>
      <c r="G25" s="36"/>
      <c r="H25" s="44"/>
    </row>
    <row r="26" spans="1:8" x14ac:dyDescent="0.35">
      <c r="A26" s="17">
        <v>180</v>
      </c>
    </row>
    <row r="27" spans="1:8" x14ac:dyDescent="0.35">
      <c r="A27" s="17">
        <v>408</v>
      </c>
    </row>
    <row r="28" spans="1:8" x14ac:dyDescent="0.35">
      <c r="A28" s="17">
        <v>180</v>
      </c>
    </row>
    <row r="29" spans="1:8" x14ac:dyDescent="0.35">
      <c r="A29" s="17">
        <v>300</v>
      </c>
    </row>
    <row r="30" spans="1:8" x14ac:dyDescent="0.35">
      <c r="A30" s="17">
        <v>444</v>
      </c>
    </row>
    <row r="31" spans="1:8" x14ac:dyDescent="0.35">
      <c r="A31" s="17">
        <v>360</v>
      </c>
    </row>
    <row r="32" spans="1:8" x14ac:dyDescent="0.35">
      <c r="A32" s="17">
        <v>420</v>
      </c>
    </row>
    <row r="33" spans="1:1" x14ac:dyDescent="0.35">
      <c r="A33" s="17">
        <v>540</v>
      </c>
    </row>
    <row r="34" spans="1:1" x14ac:dyDescent="0.35">
      <c r="A34" s="17">
        <v>174</v>
      </c>
    </row>
    <row r="35" spans="1:1" x14ac:dyDescent="0.35">
      <c r="A35" s="17">
        <v>216</v>
      </c>
    </row>
    <row r="36" spans="1:1" x14ac:dyDescent="0.35">
      <c r="A36" s="17">
        <v>348</v>
      </c>
    </row>
    <row r="37" spans="1:1" x14ac:dyDescent="0.35">
      <c r="A37" s="17">
        <v>462</v>
      </c>
    </row>
    <row r="38" spans="1:1" x14ac:dyDescent="0.35">
      <c r="A38" s="17">
        <v>540</v>
      </c>
    </row>
    <row r="39" spans="1:1" x14ac:dyDescent="0.35">
      <c r="A39" s="17">
        <v>408</v>
      </c>
    </row>
    <row r="40" spans="1:1" x14ac:dyDescent="0.35">
      <c r="A40" s="17">
        <v>330</v>
      </c>
    </row>
    <row r="41" spans="1:1" x14ac:dyDescent="0.35">
      <c r="A41" s="17">
        <v>294</v>
      </c>
    </row>
    <row r="42" spans="1:1" x14ac:dyDescent="0.35">
      <c r="A42" s="17">
        <v>96</v>
      </c>
    </row>
    <row r="43" spans="1:1" x14ac:dyDescent="0.35">
      <c r="A43" s="17">
        <v>270</v>
      </c>
    </row>
    <row r="44" spans="1:1" x14ac:dyDescent="0.35">
      <c r="A44" s="17">
        <v>408</v>
      </c>
    </row>
    <row r="45" spans="1:1" x14ac:dyDescent="0.35">
      <c r="A45" s="17">
        <v>198</v>
      </c>
    </row>
    <row r="46" spans="1:1" x14ac:dyDescent="0.35">
      <c r="A46" s="17">
        <v>294</v>
      </c>
    </row>
    <row r="47" spans="1:1" x14ac:dyDescent="0.35">
      <c r="A47" s="17">
        <v>348</v>
      </c>
    </row>
    <row r="48" spans="1:1" x14ac:dyDescent="0.35">
      <c r="A48" s="17">
        <v>330</v>
      </c>
    </row>
    <row r="49" spans="1:1" x14ac:dyDescent="0.35">
      <c r="A49" s="17">
        <v>402</v>
      </c>
    </row>
    <row r="50" spans="1:1" x14ac:dyDescent="0.35">
      <c r="A50" s="17">
        <v>432</v>
      </c>
    </row>
    <row r="51" spans="1:1" x14ac:dyDescent="0.35">
      <c r="A51" s="17">
        <v>330</v>
      </c>
    </row>
    <row r="52" spans="1:1" x14ac:dyDescent="0.35">
      <c r="A52" s="17">
        <v>252</v>
      </c>
    </row>
    <row r="53" spans="1:1" x14ac:dyDescent="0.35">
      <c r="A53" s="17">
        <v>288</v>
      </c>
    </row>
    <row r="54" spans="1:1" x14ac:dyDescent="0.35">
      <c r="A54" s="17">
        <v>312</v>
      </c>
    </row>
    <row r="55" spans="1:1" x14ac:dyDescent="0.35">
      <c r="A55" s="17">
        <v>300</v>
      </c>
    </row>
    <row r="56" spans="1:1" x14ac:dyDescent="0.35">
      <c r="A56" s="17">
        <v>360</v>
      </c>
    </row>
    <row r="57" spans="1:1" x14ac:dyDescent="0.35">
      <c r="A57" s="17">
        <v>396</v>
      </c>
    </row>
    <row r="58" spans="1:1" x14ac:dyDescent="0.35">
      <c r="A58" s="17">
        <v>330</v>
      </c>
    </row>
    <row r="59" spans="1:1" x14ac:dyDescent="0.35">
      <c r="A59" s="17">
        <v>312</v>
      </c>
    </row>
    <row r="60" spans="1:1" x14ac:dyDescent="0.35">
      <c r="A60" s="17">
        <v>306</v>
      </c>
    </row>
    <row r="61" spans="1:1" x14ac:dyDescent="0.35">
      <c r="A61" s="17">
        <v>354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1"/>
  <sheetViews>
    <sheetView topLeftCell="A7" zoomScale="94" zoomScaleNormal="94" workbookViewId="0">
      <selection activeCell="E17" sqref="E17"/>
    </sheetView>
  </sheetViews>
  <sheetFormatPr defaultRowHeight="14.5" x14ac:dyDescent="0.35"/>
  <cols>
    <col min="1" max="1" width="15.81640625" bestFit="1" customWidth="1"/>
    <col min="2" max="2" width="18.54296875" customWidth="1"/>
    <col min="6" max="6" width="18.26953125" bestFit="1" customWidth="1"/>
    <col min="7" max="7" width="15.36328125" bestFit="1" customWidth="1"/>
    <col min="8" max="8" width="8.1796875" bestFit="1" customWidth="1"/>
    <col min="9" max="9" width="10.26953125" bestFit="1" customWidth="1"/>
    <col min="10" max="10" width="9" bestFit="1" customWidth="1"/>
    <col min="11" max="11" width="10.7265625" bestFit="1" customWidth="1"/>
  </cols>
  <sheetData>
    <row r="1" spans="1:2" ht="29.25" customHeight="1" x14ac:dyDescent="0.35">
      <c r="A1" s="15" t="s">
        <v>34</v>
      </c>
      <c r="B1" s="15" t="s">
        <v>52</v>
      </c>
    </row>
    <row r="2" spans="1:2" x14ac:dyDescent="0.35">
      <c r="A2" s="14" t="s">
        <v>0</v>
      </c>
      <c r="B2" s="14" t="s">
        <v>14</v>
      </c>
    </row>
    <row r="3" spans="1:2" x14ac:dyDescent="0.35">
      <c r="A3" s="14" t="s">
        <v>0</v>
      </c>
      <c r="B3" s="14" t="s">
        <v>15</v>
      </c>
    </row>
    <row r="4" spans="1:2" x14ac:dyDescent="0.35">
      <c r="A4" s="14" t="s">
        <v>0</v>
      </c>
      <c r="B4" s="14" t="s">
        <v>15</v>
      </c>
    </row>
    <row r="5" spans="1:2" x14ac:dyDescent="0.35">
      <c r="A5" s="14" t="s">
        <v>0</v>
      </c>
      <c r="B5" s="14" t="s">
        <v>15</v>
      </c>
    </row>
    <row r="6" spans="1:2" x14ac:dyDescent="0.35">
      <c r="A6" s="14" t="s">
        <v>0</v>
      </c>
      <c r="B6" s="14" t="s">
        <v>15</v>
      </c>
    </row>
    <row r="7" spans="1:2" x14ac:dyDescent="0.35">
      <c r="A7" s="14" t="s">
        <v>0</v>
      </c>
      <c r="B7" s="14" t="s">
        <v>16</v>
      </c>
    </row>
    <row r="8" spans="1:2" x14ac:dyDescent="0.35">
      <c r="A8" s="14" t="s">
        <v>0</v>
      </c>
      <c r="B8" s="14" t="s">
        <v>16</v>
      </c>
    </row>
    <row r="9" spans="1:2" x14ac:dyDescent="0.35">
      <c r="A9" s="14" t="s">
        <v>0</v>
      </c>
      <c r="B9" s="14" t="s">
        <v>14</v>
      </c>
    </row>
    <row r="10" spans="1:2" x14ac:dyDescent="0.35">
      <c r="A10" s="14" t="s">
        <v>1</v>
      </c>
      <c r="B10" s="14" t="s">
        <v>15</v>
      </c>
    </row>
    <row r="11" spans="1:2" x14ac:dyDescent="0.35">
      <c r="A11" s="14" t="s">
        <v>1</v>
      </c>
      <c r="B11" s="14" t="s">
        <v>14</v>
      </c>
    </row>
    <row r="12" spans="1:2" x14ac:dyDescent="0.35">
      <c r="A12" s="14" t="s">
        <v>1</v>
      </c>
      <c r="B12" s="14" t="s">
        <v>15</v>
      </c>
    </row>
    <row r="13" spans="1:2" x14ac:dyDescent="0.35">
      <c r="A13" s="14" t="s">
        <v>1</v>
      </c>
      <c r="B13" s="14" t="s">
        <v>14</v>
      </c>
    </row>
    <row r="14" spans="1:2" x14ac:dyDescent="0.35">
      <c r="A14" s="14" t="s">
        <v>1</v>
      </c>
      <c r="B14" s="14" t="s">
        <v>15</v>
      </c>
    </row>
    <row r="15" spans="1:2" x14ac:dyDescent="0.35">
      <c r="A15" s="14" t="s">
        <v>1</v>
      </c>
      <c r="B15" s="14" t="s">
        <v>16</v>
      </c>
    </row>
    <row r="16" spans="1:2" x14ac:dyDescent="0.35">
      <c r="A16" s="14" t="s">
        <v>1</v>
      </c>
      <c r="B16" s="14" t="s">
        <v>16</v>
      </c>
    </row>
    <row r="17" spans="1:10" x14ac:dyDescent="0.35">
      <c r="A17" s="14" t="s">
        <v>1</v>
      </c>
      <c r="B17" s="14" t="s">
        <v>14</v>
      </c>
      <c r="F17" s="45" t="s">
        <v>117</v>
      </c>
      <c r="G17" s="45" t="s">
        <v>68</v>
      </c>
    </row>
    <row r="18" spans="1:10" x14ac:dyDescent="0.35">
      <c r="A18" s="14" t="s">
        <v>1</v>
      </c>
      <c r="B18" s="14" t="s">
        <v>14</v>
      </c>
      <c r="F18" s="45" t="s">
        <v>146</v>
      </c>
      <c r="G18" t="s">
        <v>1</v>
      </c>
      <c r="H18" t="s">
        <v>2</v>
      </c>
      <c r="I18" t="s">
        <v>3</v>
      </c>
      <c r="J18" t="s">
        <v>0</v>
      </c>
    </row>
    <row r="19" spans="1:10" x14ac:dyDescent="0.35">
      <c r="A19" s="14" t="s">
        <v>1</v>
      </c>
      <c r="B19" s="14" t="s">
        <v>14</v>
      </c>
      <c r="F19" s="13" t="s">
        <v>16</v>
      </c>
      <c r="G19" s="48">
        <v>0.2</v>
      </c>
      <c r="H19" s="48">
        <v>0.27272727272727271</v>
      </c>
      <c r="I19" s="48">
        <v>0.22222222222222221</v>
      </c>
      <c r="J19" s="48">
        <v>0.26666666666666666</v>
      </c>
    </row>
    <row r="20" spans="1:10" x14ac:dyDescent="0.35">
      <c r="A20" s="14" t="s">
        <v>1</v>
      </c>
      <c r="B20" s="14" t="s">
        <v>16</v>
      </c>
      <c r="F20" s="13" t="s">
        <v>15</v>
      </c>
      <c r="G20" s="48">
        <v>0.48</v>
      </c>
      <c r="H20" s="48">
        <v>0.45454545454545453</v>
      </c>
      <c r="I20" s="48">
        <v>0.22222222222222221</v>
      </c>
      <c r="J20" s="48">
        <v>0.53333333333333333</v>
      </c>
    </row>
    <row r="21" spans="1:10" x14ac:dyDescent="0.35">
      <c r="A21" s="14" t="s">
        <v>1</v>
      </c>
      <c r="B21" s="14" t="s">
        <v>16</v>
      </c>
      <c r="F21" s="13" t="s">
        <v>14</v>
      </c>
      <c r="G21" s="48">
        <v>0.32</v>
      </c>
      <c r="H21" s="48">
        <v>0.27272727272727271</v>
      </c>
      <c r="I21" s="48">
        <v>0.55555555555555558</v>
      </c>
      <c r="J21" s="48">
        <v>0.2</v>
      </c>
    </row>
    <row r="22" spans="1:10" x14ac:dyDescent="0.35">
      <c r="A22" s="14" t="s">
        <v>1</v>
      </c>
      <c r="B22" s="14" t="s">
        <v>14</v>
      </c>
      <c r="F22" s="13" t="s">
        <v>115</v>
      </c>
      <c r="G22" s="48">
        <v>1</v>
      </c>
      <c r="H22" s="48">
        <v>1</v>
      </c>
      <c r="I22" s="48">
        <v>1</v>
      </c>
      <c r="J22" s="48">
        <v>1</v>
      </c>
    </row>
    <row r="23" spans="1:10" x14ac:dyDescent="0.35">
      <c r="A23" s="14" t="s">
        <v>1</v>
      </c>
      <c r="B23" s="14" t="s">
        <v>14</v>
      </c>
    </row>
    <row r="24" spans="1:10" x14ac:dyDescent="0.35">
      <c r="A24" s="14" t="s">
        <v>2</v>
      </c>
      <c r="B24" s="14" t="s">
        <v>16</v>
      </c>
    </row>
    <row r="25" spans="1:10" x14ac:dyDescent="0.35">
      <c r="A25" s="14" t="s">
        <v>2</v>
      </c>
      <c r="B25" s="14" t="s">
        <v>15</v>
      </c>
    </row>
    <row r="26" spans="1:10" x14ac:dyDescent="0.35">
      <c r="A26" s="14" t="s">
        <v>2</v>
      </c>
      <c r="B26" s="14" t="s">
        <v>15</v>
      </c>
    </row>
    <row r="27" spans="1:10" x14ac:dyDescent="0.35">
      <c r="A27" s="14" t="s">
        <v>2</v>
      </c>
      <c r="B27" s="14" t="s">
        <v>14</v>
      </c>
    </row>
    <row r="28" spans="1:10" x14ac:dyDescent="0.35">
      <c r="A28" s="14" t="s">
        <v>2</v>
      </c>
      <c r="B28" s="14" t="s">
        <v>14</v>
      </c>
    </row>
    <row r="29" spans="1:10" x14ac:dyDescent="0.35">
      <c r="A29" s="14" t="s">
        <v>2</v>
      </c>
      <c r="B29" s="14" t="s">
        <v>14</v>
      </c>
    </row>
    <row r="30" spans="1:10" x14ac:dyDescent="0.35">
      <c r="A30" s="14" t="s">
        <v>2</v>
      </c>
      <c r="B30" s="14" t="s">
        <v>15</v>
      </c>
    </row>
    <row r="31" spans="1:10" x14ac:dyDescent="0.35">
      <c r="A31" s="14" t="s">
        <v>1</v>
      </c>
      <c r="B31" s="14" t="s">
        <v>15</v>
      </c>
    </row>
    <row r="32" spans="1:10" x14ac:dyDescent="0.35">
      <c r="A32" s="14" t="s">
        <v>1</v>
      </c>
      <c r="B32" s="14" t="s">
        <v>15</v>
      </c>
    </row>
    <row r="33" spans="1:2" x14ac:dyDescent="0.35">
      <c r="A33" s="14" t="s">
        <v>1</v>
      </c>
      <c r="B33" s="14" t="s">
        <v>15</v>
      </c>
    </row>
    <row r="34" spans="1:2" x14ac:dyDescent="0.35">
      <c r="A34" s="14" t="s">
        <v>1</v>
      </c>
      <c r="B34" s="14" t="s">
        <v>15</v>
      </c>
    </row>
    <row r="35" spans="1:2" x14ac:dyDescent="0.35">
      <c r="A35" s="14" t="s">
        <v>0</v>
      </c>
      <c r="B35" s="14" t="s">
        <v>15</v>
      </c>
    </row>
    <row r="36" spans="1:2" x14ac:dyDescent="0.35">
      <c r="A36" s="14" t="s">
        <v>2</v>
      </c>
      <c r="B36" s="14" t="s">
        <v>16</v>
      </c>
    </row>
    <row r="37" spans="1:2" x14ac:dyDescent="0.35">
      <c r="A37" s="14" t="s">
        <v>1</v>
      </c>
      <c r="B37" s="14" t="s">
        <v>15</v>
      </c>
    </row>
    <row r="38" spans="1:2" x14ac:dyDescent="0.35">
      <c r="A38" s="14" t="s">
        <v>2</v>
      </c>
      <c r="B38" s="14" t="s">
        <v>15</v>
      </c>
    </row>
    <row r="39" spans="1:2" x14ac:dyDescent="0.35">
      <c r="A39" s="14" t="s">
        <v>2</v>
      </c>
      <c r="B39" s="14" t="s">
        <v>16</v>
      </c>
    </row>
    <row r="40" spans="1:2" x14ac:dyDescent="0.35">
      <c r="A40" s="14" t="s">
        <v>0</v>
      </c>
      <c r="B40" s="14" t="s">
        <v>15</v>
      </c>
    </row>
    <row r="41" spans="1:2" x14ac:dyDescent="0.35">
      <c r="A41" s="14" t="s">
        <v>0</v>
      </c>
      <c r="B41" s="14" t="s">
        <v>14</v>
      </c>
    </row>
    <row r="42" spans="1:2" x14ac:dyDescent="0.35">
      <c r="A42" s="14" t="s">
        <v>0</v>
      </c>
      <c r="B42" s="14" t="s">
        <v>16</v>
      </c>
    </row>
    <row r="43" spans="1:2" x14ac:dyDescent="0.35">
      <c r="A43" s="14" t="s">
        <v>3</v>
      </c>
      <c r="B43" s="14" t="s">
        <v>14</v>
      </c>
    </row>
    <row r="44" spans="1:2" x14ac:dyDescent="0.35">
      <c r="A44" s="14" t="s">
        <v>3</v>
      </c>
      <c r="B44" s="14" t="s">
        <v>16</v>
      </c>
    </row>
    <row r="45" spans="1:2" x14ac:dyDescent="0.35">
      <c r="A45" s="14" t="s">
        <v>3</v>
      </c>
      <c r="B45" s="14" t="s">
        <v>14</v>
      </c>
    </row>
    <row r="46" spans="1:2" x14ac:dyDescent="0.35">
      <c r="A46" s="14" t="s">
        <v>1</v>
      </c>
      <c r="B46" s="14" t="s">
        <v>14</v>
      </c>
    </row>
    <row r="47" spans="1:2" x14ac:dyDescent="0.35">
      <c r="A47" s="14" t="s">
        <v>1</v>
      </c>
      <c r="B47" s="14" t="s">
        <v>16</v>
      </c>
    </row>
    <row r="48" spans="1:2" x14ac:dyDescent="0.35">
      <c r="A48" s="14" t="s">
        <v>1</v>
      </c>
      <c r="B48" s="14" t="s">
        <v>15</v>
      </c>
    </row>
    <row r="49" spans="1:2" x14ac:dyDescent="0.35">
      <c r="A49" s="14" t="s">
        <v>1</v>
      </c>
      <c r="B49" s="14" t="s">
        <v>15</v>
      </c>
    </row>
    <row r="50" spans="1:2" x14ac:dyDescent="0.35">
      <c r="A50" s="14" t="s">
        <v>3</v>
      </c>
      <c r="B50" s="14" t="s">
        <v>15</v>
      </c>
    </row>
    <row r="51" spans="1:2" x14ac:dyDescent="0.35">
      <c r="A51" s="14" t="s">
        <v>3</v>
      </c>
      <c r="B51" s="14" t="s">
        <v>14</v>
      </c>
    </row>
    <row r="52" spans="1:2" x14ac:dyDescent="0.35">
      <c r="A52" s="14" t="s">
        <v>0</v>
      </c>
      <c r="B52" s="14" t="s">
        <v>15</v>
      </c>
    </row>
    <row r="53" spans="1:2" x14ac:dyDescent="0.35">
      <c r="A53" s="14" t="s">
        <v>3</v>
      </c>
      <c r="B53" s="14" t="s">
        <v>14</v>
      </c>
    </row>
    <row r="54" spans="1:2" x14ac:dyDescent="0.35">
      <c r="A54" s="14" t="s">
        <v>3</v>
      </c>
      <c r="B54" s="14" t="s">
        <v>14</v>
      </c>
    </row>
    <row r="55" spans="1:2" x14ac:dyDescent="0.35">
      <c r="A55" s="14" t="s">
        <v>1</v>
      </c>
      <c r="B55" s="14" t="s">
        <v>15</v>
      </c>
    </row>
    <row r="56" spans="1:2" x14ac:dyDescent="0.35">
      <c r="A56" s="14" t="s">
        <v>1</v>
      </c>
      <c r="B56" s="14" t="s">
        <v>15</v>
      </c>
    </row>
    <row r="57" spans="1:2" x14ac:dyDescent="0.35">
      <c r="A57" s="14" t="s">
        <v>0</v>
      </c>
      <c r="B57" s="14" t="s">
        <v>15</v>
      </c>
    </row>
    <row r="58" spans="1:2" x14ac:dyDescent="0.35">
      <c r="A58" s="14" t="s">
        <v>2</v>
      </c>
      <c r="B58" s="14" t="s">
        <v>15</v>
      </c>
    </row>
    <row r="59" spans="1:2" x14ac:dyDescent="0.35">
      <c r="A59" s="14" t="s">
        <v>3</v>
      </c>
      <c r="B59" s="14" t="s">
        <v>16</v>
      </c>
    </row>
    <row r="60" spans="1:2" x14ac:dyDescent="0.35">
      <c r="A60" s="14" t="s">
        <v>3</v>
      </c>
      <c r="B60" s="14" t="s">
        <v>15</v>
      </c>
    </row>
    <row r="61" spans="1:2" x14ac:dyDescent="0.35">
      <c r="A61" s="14" t="s">
        <v>0</v>
      </c>
      <c r="B61" s="14" t="s">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82B0-4C5C-4C10-A048-3304F9439D91}">
  <dimension ref="A1:G61"/>
  <sheetViews>
    <sheetView topLeftCell="A15" zoomScale="94" zoomScaleNormal="94" workbookViewId="0">
      <selection activeCell="G20" sqref="G20"/>
    </sheetView>
  </sheetViews>
  <sheetFormatPr defaultRowHeight="14.5" x14ac:dyDescent="0.35"/>
  <cols>
    <col min="1" max="1" width="22.1796875" customWidth="1"/>
    <col min="6" max="6" width="17.6328125" customWidth="1"/>
    <col min="7" max="7" width="11.36328125" customWidth="1"/>
  </cols>
  <sheetData>
    <row r="1" spans="1:7" ht="36" customHeight="1" x14ac:dyDescent="0.35">
      <c r="A1" s="19" t="s">
        <v>89</v>
      </c>
    </row>
    <row r="2" spans="1:7" x14ac:dyDescent="0.35">
      <c r="A2" s="33" t="s">
        <v>63</v>
      </c>
    </row>
    <row r="3" spans="1:7" x14ac:dyDescent="0.35">
      <c r="A3" s="33" t="s">
        <v>63</v>
      </c>
    </row>
    <row r="4" spans="1:7" x14ac:dyDescent="0.35">
      <c r="A4" s="33" t="s">
        <v>90</v>
      </c>
    </row>
    <row r="5" spans="1:7" x14ac:dyDescent="0.35">
      <c r="A5" s="33" t="s">
        <v>63</v>
      </c>
    </row>
    <row r="6" spans="1:7" x14ac:dyDescent="0.35">
      <c r="A6" s="33" t="s">
        <v>64</v>
      </c>
    </row>
    <row r="7" spans="1:7" x14ac:dyDescent="0.35">
      <c r="A7" s="33" t="s">
        <v>59</v>
      </c>
    </row>
    <row r="8" spans="1:7" x14ac:dyDescent="0.35">
      <c r="A8" s="33" t="s">
        <v>63</v>
      </c>
    </row>
    <row r="9" spans="1:7" x14ac:dyDescent="0.35">
      <c r="A9" s="33" t="s">
        <v>59</v>
      </c>
    </row>
    <row r="10" spans="1:7" x14ac:dyDescent="0.35">
      <c r="A10" s="33" t="s">
        <v>63</v>
      </c>
    </row>
    <row r="11" spans="1:7" x14ac:dyDescent="0.35">
      <c r="A11" s="33" t="s">
        <v>59</v>
      </c>
    </row>
    <row r="12" spans="1:7" x14ac:dyDescent="0.35">
      <c r="A12" s="33" t="s">
        <v>63</v>
      </c>
    </row>
    <row r="13" spans="1:7" x14ac:dyDescent="0.35">
      <c r="A13" s="33" t="s">
        <v>64</v>
      </c>
    </row>
    <row r="14" spans="1:7" x14ac:dyDescent="0.35">
      <c r="A14" s="33" t="s">
        <v>90</v>
      </c>
    </row>
    <row r="15" spans="1:7" x14ac:dyDescent="0.35">
      <c r="A15" s="33" t="s">
        <v>59</v>
      </c>
      <c r="F15" t="s">
        <v>118</v>
      </c>
      <c r="G15" t="s">
        <v>105</v>
      </c>
    </row>
    <row r="16" spans="1:7" x14ac:dyDescent="0.35">
      <c r="A16" s="33" t="s">
        <v>59</v>
      </c>
      <c r="F16" t="s">
        <v>119</v>
      </c>
      <c r="G16">
        <f>COUNTIF(A2:A61,"=High School")</f>
        <v>26</v>
      </c>
    </row>
    <row r="17" spans="1:7" x14ac:dyDescent="0.35">
      <c r="A17" s="33" t="s">
        <v>59</v>
      </c>
      <c r="F17" t="s">
        <v>120</v>
      </c>
      <c r="G17">
        <f>COUNTIF(A2:A61,"=Post graduate")</f>
        <v>10</v>
      </c>
    </row>
    <row r="18" spans="1:7" x14ac:dyDescent="0.35">
      <c r="A18" s="33" t="s">
        <v>63</v>
      </c>
      <c r="F18" t="s">
        <v>121</v>
      </c>
      <c r="G18">
        <f>COUNTIF(A2:A61,"=College/University")</f>
        <v>18</v>
      </c>
    </row>
    <row r="19" spans="1:7" x14ac:dyDescent="0.35">
      <c r="A19" s="33" t="s">
        <v>63</v>
      </c>
      <c r="F19" t="s">
        <v>122</v>
      </c>
      <c r="G19">
        <f>COUNTIF(A2:A61,"=Pre-High School")</f>
        <v>6</v>
      </c>
    </row>
    <row r="20" spans="1:7" x14ac:dyDescent="0.35">
      <c r="A20" s="33" t="s">
        <v>63</v>
      </c>
    </row>
    <row r="21" spans="1:7" x14ac:dyDescent="0.35">
      <c r="A21" s="33" t="s">
        <v>63</v>
      </c>
    </row>
    <row r="22" spans="1:7" x14ac:dyDescent="0.35">
      <c r="A22" s="33" t="s">
        <v>63</v>
      </c>
    </row>
    <row r="23" spans="1:7" x14ac:dyDescent="0.35">
      <c r="A23" s="33" t="s">
        <v>59</v>
      </c>
    </row>
    <row r="24" spans="1:7" x14ac:dyDescent="0.35">
      <c r="A24" s="33" t="s">
        <v>63</v>
      </c>
    </row>
    <row r="25" spans="1:7" x14ac:dyDescent="0.35">
      <c r="A25" s="33" t="s">
        <v>63</v>
      </c>
    </row>
    <row r="26" spans="1:7" x14ac:dyDescent="0.35">
      <c r="A26" s="33" t="s">
        <v>64</v>
      </c>
    </row>
    <row r="27" spans="1:7" x14ac:dyDescent="0.35">
      <c r="A27" s="33" t="s">
        <v>63</v>
      </c>
    </row>
    <row r="28" spans="1:7" x14ac:dyDescent="0.35">
      <c r="A28" s="33" t="s">
        <v>63</v>
      </c>
    </row>
    <row r="29" spans="1:7" x14ac:dyDescent="0.35">
      <c r="A29" s="33" t="s">
        <v>63</v>
      </c>
    </row>
    <row r="30" spans="1:7" x14ac:dyDescent="0.35">
      <c r="A30" s="33" t="s">
        <v>63</v>
      </c>
    </row>
    <row r="31" spans="1:7" x14ac:dyDescent="0.35">
      <c r="A31" s="33" t="s">
        <v>64</v>
      </c>
    </row>
    <row r="32" spans="1:7" x14ac:dyDescent="0.35">
      <c r="A32" s="33" t="s">
        <v>59</v>
      </c>
    </row>
    <row r="33" spans="1:1" x14ac:dyDescent="0.35">
      <c r="A33" s="33" t="s">
        <v>59</v>
      </c>
    </row>
    <row r="34" spans="1:1" x14ac:dyDescent="0.35">
      <c r="A34" s="33" t="s">
        <v>59</v>
      </c>
    </row>
    <row r="35" spans="1:1" x14ac:dyDescent="0.35">
      <c r="A35" s="33" t="s">
        <v>90</v>
      </c>
    </row>
    <row r="36" spans="1:1" x14ac:dyDescent="0.35">
      <c r="A36" s="33" t="s">
        <v>90</v>
      </c>
    </row>
    <row r="37" spans="1:1" x14ac:dyDescent="0.35">
      <c r="A37" s="33" t="s">
        <v>90</v>
      </c>
    </row>
    <row r="38" spans="1:1" x14ac:dyDescent="0.35">
      <c r="A38" s="33" t="s">
        <v>63</v>
      </c>
    </row>
    <row r="39" spans="1:1" x14ac:dyDescent="0.35">
      <c r="A39" s="33" t="s">
        <v>63</v>
      </c>
    </row>
    <row r="40" spans="1:1" x14ac:dyDescent="0.35">
      <c r="A40" s="33" t="s">
        <v>63</v>
      </c>
    </row>
    <row r="41" spans="1:1" x14ac:dyDescent="0.35">
      <c r="A41" s="33" t="s">
        <v>59</v>
      </c>
    </row>
    <row r="42" spans="1:1" x14ac:dyDescent="0.35">
      <c r="A42" s="33" t="s">
        <v>59</v>
      </c>
    </row>
    <row r="43" spans="1:1" x14ac:dyDescent="0.35">
      <c r="A43" s="33" t="s">
        <v>90</v>
      </c>
    </row>
    <row r="44" spans="1:1" x14ac:dyDescent="0.35">
      <c r="A44" s="33" t="s">
        <v>63</v>
      </c>
    </row>
    <row r="45" spans="1:1" x14ac:dyDescent="0.35">
      <c r="A45" s="33" t="s">
        <v>59</v>
      </c>
    </row>
    <row r="46" spans="1:1" x14ac:dyDescent="0.35">
      <c r="A46" s="33" t="s">
        <v>90</v>
      </c>
    </row>
    <row r="47" spans="1:1" x14ac:dyDescent="0.35">
      <c r="A47" s="33" t="s">
        <v>59</v>
      </c>
    </row>
    <row r="48" spans="1:1" x14ac:dyDescent="0.35">
      <c r="A48" s="33" t="s">
        <v>59</v>
      </c>
    </row>
    <row r="49" spans="1:1" x14ac:dyDescent="0.35">
      <c r="A49" s="33" t="s">
        <v>64</v>
      </c>
    </row>
    <row r="50" spans="1:1" x14ac:dyDescent="0.35">
      <c r="A50" s="33" t="s">
        <v>64</v>
      </c>
    </row>
    <row r="51" spans="1:1" x14ac:dyDescent="0.35">
      <c r="A51" s="33" t="s">
        <v>59</v>
      </c>
    </row>
    <row r="52" spans="1:1" x14ac:dyDescent="0.35">
      <c r="A52" s="33" t="s">
        <v>63</v>
      </c>
    </row>
    <row r="53" spans="1:1" x14ac:dyDescent="0.35">
      <c r="A53" s="33" t="s">
        <v>63</v>
      </c>
    </row>
    <row r="54" spans="1:1" x14ac:dyDescent="0.35">
      <c r="A54" s="33" t="s">
        <v>59</v>
      </c>
    </row>
    <row r="55" spans="1:1" x14ac:dyDescent="0.35">
      <c r="A55" s="33" t="s">
        <v>90</v>
      </c>
    </row>
    <row r="56" spans="1:1" x14ac:dyDescent="0.35">
      <c r="A56" s="33" t="s">
        <v>90</v>
      </c>
    </row>
    <row r="57" spans="1:1" x14ac:dyDescent="0.35">
      <c r="A57" s="33" t="s">
        <v>90</v>
      </c>
    </row>
    <row r="58" spans="1:1" x14ac:dyDescent="0.35">
      <c r="A58" s="33" t="s">
        <v>63</v>
      </c>
    </row>
    <row r="59" spans="1:1" x14ac:dyDescent="0.35">
      <c r="A59" s="33" t="s">
        <v>63</v>
      </c>
    </row>
    <row r="60" spans="1:1" x14ac:dyDescent="0.35">
      <c r="A60" s="33" t="s">
        <v>63</v>
      </c>
    </row>
    <row r="61" spans="1:1" x14ac:dyDescent="0.35">
      <c r="A61" s="33" t="s">
        <v>59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1"/>
  <sheetViews>
    <sheetView topLeftCell="A14" zoomScale="94" zoomScaleNormal="94" workbookViewId="0">
      <selection activeCell="G19" sqref="G19"/>
    </sheetView>
  </sheetViews>
  <sheetFormatPr defaultRowHeight="14.5" x14ac:dyDescent="0.35"/>
  <cols>
    <col min="1" max="1" width="16.1796875" style="16" customWidth="1"/>
    <col min="6" max="6" width="12.7265625" customWidth="1"/>
    <col min="7" max="7" width="11.08984375" customWidth="1"/>
  </cols>
  <sheetData>
    <row r="1" spans="1:1" ht="36" customHeight="1" x14ac:dyDescent="0.35">
      <c r="A1" s="15" t="s">
        <v>35</v>
      </c>
    </row>
    <row r="2" spans="1:1" x14ac:dyDescent="0.35">
      <c r="A2" s="14" t="s">
        <v>11</v>
      </c>
    </row>
    <row r="3" spans="1:1" x14ac:dyDescent="0.35">
      <c r="A3" s="14" t="s">
        <v>12</v>
      </c>
    </row>
    <row r="4" spans="1:1" x14ac:dyDescent="0.35">
      <c r="A4" s="14" t="s">
        <v>13</v>
      </c>
    </row>
    <row r="5" spans="1:1" x14ac:dyDescent="0.35">
      <c r="A5" s="14" t="s">
        <v>10</v>
      </c>
    </row>
    <row r="6" spans="1:1" x14ac:dyDescent="0.35">
      <c r="A6" s="14" t="s">
        <v>12</v>
      </c>
    </row>
    <row r="7" spans="1:1" x14ac:dyDescent="0.35">
      <c r="A7" s="14" t="s">
        <v>12</v>
      </c>
    </row>
    <row r="8" spans="1:1" x14ac:dyDescent="0.35">
      <c r="A8" s="14" t="s">
        <v>11</v>
      </c>
    </row>
    <row r="9" spans="1:1" x14ac:dyDescent="0.35">
      <c r="A9" s="14" t="s">
        <v>12</v>
      </c>
    </row>
    <row r="10" spans="1:1" x14ac:dyDescent="0.35">
      <c r="A10" s="14" t="s">
        <v>11</v>
      </c>
    </row>
    <row r="11" spans="1:1" x14ac:dyDescent="0.35">
      <c r="A11" s="14" t="s">
        <v>12</v>
      </c>
    </row>
    <row r="12" spans="1:1" x14ac:dyDescent="0.35">
      <c r="A12" s="14" t="s">
        <v>12</v>
      </c>
    </row>
    <row r="13" spans="1:1" x14ac:dyDescent="0.35">
      <c r="A13" s="14" t="s">
        <v>12</v>
      </c>
    </row>
    <row r="14" spans="1:1" x14ac:dyDescent="0.35">
      <c r="A14" s="14" t="s">
        <v>13</v>
      </c>
    </row>
    <row r="15" spans="1:1" x14ac:dyDescent="0.35">
      <c r="A15" s="14" t="s">
        <v>12</v>
      </c>
    </row>
    <row r="16" spans="1:1" x14ac:dyDescent="0.35">
      <c r="A16" s="14" t="s">
        <v>11</v>
      </c>
    </row>
    <row r="17" spans="1:7" x14ac:dyDescent="0.35">
      <c r="A17" s="14" t="s">
        <v>11</v>
      </c>
      <c r="F17" t="s">
        <v>123</v>
      </c>
      <c r="G17" t="s">
        <v>105</v>
      </c>
    </row>
    <row r="18" spans="1:7" x14ac:dyDescent="0.35">
      <c r="A18" s="14" t="s">
        <v>10</v>
      </c>
      <c r="F18" t="s">
        <v>124</v>
      </c>
      <c r="G18">
        <f>COUNTIF(A2:A61,"=Home-Based")</f>
        <v>13</v>
      </c>
    </row>
    <row r="19" spans="1:7" x14ac:dyDescent="0.35">
      <c r="A19" s="14" t="s">
        <v>10</v>
      </c>
      <c r="F19" t="s">
        <v>125</v>
      </c>
      <c r="G19">
        <f>COUNTIF(A2:A61,"=Center-Based")</f>
        <v>20</v>
      </c>
    </row>
    <row r="20" spans="1:7" x14ac:dyDescent="0.35">
      <c r="A20" s="14" t="s">
        <v>13</v>
      </c>
      <c r="F20" t="s">
        <v>126</v>
      </c>
      <c r="G20">
        <f>COUNTIF(A2:A61,"=school-based")</f>
        <v>15</v>
      </c>
    </row>
    <row r="21" spans="1:7" x14ac:dyDescent="0.35">
      <c r="A21" s="14" t="s">
        <v>12</v>
      </c>
      <c r="F21" t="s">
        <v>127</v>
      </c>
      <c r="G21">
        <f>COUNTIF(A2:A61,"=unregulated")</f>
        <v>12</v>
      </c>
    </row>
    <row r="22" spans="1:7" x14ac:dyDescent="0.35">
      <c r="A22" s="14" t="s">
        <v>10</v>
      </c>
    </row>
    <row r="23" spans="1:7" x14ac:dyDescent="0.35">
      <c r="A23" s="14" t="s">
        <v>10</v>
      </c>
    </row>
    <row r="24" spans="1:7" x14ac:dyDescent="0.35">
      <c r="A24" s="14" t="s">
        <v>10</v>
      </c>
    </row>
    <row r="25" spans="1:7" x14ac:dyDescent="0.35">
      <c r="A25" s="14" t="s">
        <v>12</v>
      </c>
    </row>
    <row r="26" spans="1:7" x14ac:dyDescent="0.35">
      <c r="A26" s="14" t="s">
        <v>12</v>
      </c>
    </row>
    <row r="27" spans="1:7" x14ac:dyDescent="0.35">
      <c r="A27" s="14" t="s">
        <v>11</v>
      </c>
    </row>
    <row r="28" spans="1:7" x14ac:dyDescent="0.35">
      <c r="A28" s="14" t="s">
        <v>11</v>
      </c>
    </row>
    <row r="29" spans="1:7" x14ac:dyDescent="0.35">
      <c r="A29" s="14" t="s">
        <v>11</v>
      </c>
    </row>
    <row r="30" spans="1:7" x14ac:dyDescent="0.35">
      <c r="A30" s="14" t="s">
        <v>13</v>
      </c>
    </row>
    <row r="31" spans="1:7" x14ac:dyDescent="0.35">
      <c r="A31" s="14" t="s">
        <v>13</v>
      </c>
    </row>
    <row r="32" spans="1:7" x14ac:dyDescent="0.35">
      <c r="A32" s="14" t="s">
        <v>13</v>
      </c>
    </row>
    <row r="33" spans="1:1" x14ac:dyDescent="0.35">
      <c r="A33" s="14" t="s">
        <v>10</v>
      </c>
    </row>
    <row r="34" spans="1:1" x14ac:dyDescent="0.35">
      <c r="A34" s="14" t="s">
        <v>12</v>
      </c>
    </row>
    <row r="35" spans="1:1" x14ac:dyDescent="0.35">
      <c r="A35" s="14" t="s">
        <v>13</v>
      </c>
    </row>
    <row r="36" spans="1:1" x14ac:dyDescent="0.35">
      <c r="A36" s="14" t="s">
        <v>13</v>
      </c>
    </row>
    <row r="37" spans="1:1" x14ac:dyDescent="0.35">
      <c r="A37" s="14" t="s">
        <v>13</v>
      </c>
    </row>
    <row r="38" spans="1:1" x14ac:dyDescent="0.35">
      <c r="A38" s="14" t="s">
        <v>11</v>
      </c>
    </row>
    <row r="39" spans="1:1" x14ac:dyDescent="0.35">
      <c r="A39" s="14" t="s">
        <v>12</v>
      </c>
    </row>
    <row r="40" spans="1:1" x14ac:dyDescent="0.35">
      <c r="A40" s="14" t="s">
        <v>12</v>
      </c>
    </row>
    <row r="41" spans="1:1" x14ac:dyDescent="0.35">
      <c r="A41" s="14" t="s">
        <v>10</v>
      </c>
    </row>
    <row r="42" spans="1:1" x14ac:dyDescent="0.35">
      <c r="A42" s="14" t="s">
        <v>11</v>
      </c>
    </row>
    <row r="43" spans="1:1" x14ac:dyDescent="0.35">
      <c r="A43" s="14" t="s">
        <v>12</v>
      </c>
    </row>
    <row r="44" spans="1:1" x14ac:dyDescent="0.35">
      <c r="A44" s="14" t="s">
        <v>12</v>
      </c>
    </row>
    <row r="45" spans="1:1" x14ac:dyDescent="0.35">
      <c r="A45" s="14" t="s">
        <v>13</v>
      </c>
    </row>
    <row r="46" spans="1:1" x14ac:dyDescent="0.35">
      <c r="A46" s="14" t="s">
        <v>13</v>
      </c>
    </row>
    <row r="47" spans="1:1" x14ac:dyDescent="0.35">
      <c r="A47" s="14" t="s">
        <v>13</v>
      </c>
    </row>
    <row r="48" spans="1:1" x14ac:dyDescent="0.35">
      <c r="A48" s="14" t="s">
        <v>13</v>
      </c>
    </row>
    <row r="49" spans="1:1" x14ac:dyDescent="0.35">
      <c r="A49" s="14" t="s">
        <v>13</v>
      </c>
    </row>
    <row r="50" spans="1:1" x14ac:dyDescent="0.35">
      <c r="A50" s="14" t="s">
        <v>13</v>
      </c>
    </row>
    <row r="51" spans="1:1" x14ac:dyDescent="0.35">
      <c r="A51" s="14" t="s">
        <v>12</v>
      </c>
    </row>
    <row r="52" spans="1:1" x14ac:dyDescent="0.35">
      <c r="A52" s="14" t="s">
        <v>12</v>
      </c>
    </row>
    <row r="53" spans="1:1" x14ac:dyDescent="0.35">
      <c r="A53" s="14" t="s">
        <v>10</v>
      </c>
    </row>
    <row r="54" spans="1:1" x14ac:dyDescent="0.35">
      <c r="A54" s="14" t="s">
        <v>10</v>
      </c>
    </row>
    <row r="55" spans="1:1" x14ac:dyDescent="0.35">
      <c r="A55" s="14" t="s">
        <v>10</v>
      </c>
    </row>
    <row r="56" spans="1:1" x14ac:dyDescent="0.35">
      <c r="A56" s="14" t="s">
        <v>10</v>
      </c>
    </row>
    <row r="57" spans="1:1" x14ac:dyDescent="0.35">
      <c r="A57" s="14" t="s">
        <v>11</v>
      </c>
    </row>
    <row r="58" spans="1:1" x14ac:dyDescent="0.35">
      <c r="A58" s="14" t="s">
        <v>11</v>
      </c>
    </row>
    <row r="59" spans="1:1" x14ac:dyDescent="0.35">
      <c r="A59" s="14" t="s">
        <v>11</v>
      </c>
    </row>
    <row r="60" spans="1:1" x14ac:dyDescent="0.35">
      <c r="A60" s="14" t="s">
        <v>12</v>
      </c>
    </row>
    <row r="61" spans="1:1" x14ac:dyDescent="0.35">
      <c r="A61" s="14" t="s">
        <v>12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1"/>
  <sheetViews>
    <sheetView topLeftCell="A3" zoomScale="94" zoomScaleNormal="94" workbookViewId="0">
      <selection activeCell="J35" sqref="J35"/>
    </sheetView>
  </sheetViews>
  <sheetFormatPr defaultRowHeight="14.5" x14ac:dyDescent="0.35"/>
  <cols>
    <col min="1" max="1" width="11.7265625" style="1" customWidth="1"/>
    <col min="2" max="2" width="17.7265625" customWidth="1"/>
    <col min="6" max="6" width="30.26953125" bestFit="1" customWidth="1"/>
    <col min="7" max="7" width="15.36328125" bestFit="1" customWidth="1"/>
    <col min="8" max="8" width="5.08984375" bestFit="1" customWidth="1"/>
    <col min="9" max="10" width="10.7265625" bestFit="1" customWidth="1"/>
    <col min="11" max="11" width="5.08984375" bestFit="1" customWidth="1"/>
    <col min="12" max="12" width="12.453125" bestFit="1" customWidth="1"/>
    <col min="13" max="13" width="15.453125" bestFit="1" customWidth="1"/>
    <col min="14" max="14" width="5.08984375" bestFit="1" customWidth="1"/>
    <col min="15" max="15" width="18.453125" bestFit="1" customWidth="1"/>
    <col min="16" max="16" width="10.7265625" bestFit="1" customWidth="1"/>
  </cols>
  <sheetData>
    <row r="1" spans="1:2" ht="29.25" customHeight="1" x14ac:dyDescent="0.35">
      <c r="A1" s="24" t="s">
        <v>4</v>
      </c>
      <c r="B1" s="25" t="s">
        <v>30</v>
      </c>
    </row>
    <row r="2" spans="1:2" x14ac:dyDescent="0.35">
      <c r="A2" s="14" t="s">
        <v>5</v>
      </c>
      <c r="B2" s="14" t="s">
        <v>29</v>
      </c>
    </row>
    <row r="3" spans="1:2" x14ac:dyDescent="0.35">
      <c r="A3" s="14" t="s">
        <v>6</v>
      </c>
      <c r="B3" s="14" t="s">
        <v>27</v>
      </c>
    </row>
    <row r="4" spans="1:2" x14ac:dyDescent="0.35">
      <c r="A4" s="14" t="s">
        <v>5</v>
      </c>
      <c r="B4" s="14" t="s">
        <v>27</v>
      </c>
    </row>
    <row r="5" spans="1:2" x14ac:dyDescent="0.35">
      <c r="A5" s="14" t="s">
        <v>6</v>
      </c>
      <c r="B5" s="14" t="s">
        <v>27</v>
      </c>
    </row>
    <row r="6" spans="1:2" x14ac:dyDescent="0.35">
      <c r="A6" s="14" t="s">
        <v>6</v>
      </c>
      <c r="B6" s="14" t="s">
        <v>28</v>
      </c>
    </row>
    <row r="7" spans="1:2" x14ac:dyDescent="0.35">
      <c r="A7" s="14" t="s">
        <v>6</v>
      </c>
      <c r="B7" s="14" t="s">
        <v>27</v>
      </c>
    </row>
    <row r="8" spans="1:2" x14ac:dyDescent="0.35">
      <c r="A8" s="14" t="s">
        <v>5</v>
      </c>
      <c r="B8" s="14" t="s">
        <v>28</v>
      </c>
    </row>
    <row r="9" spans="1:2" x14ac:dyDescent="0.35">
      <c r="A9" s="14" t="s">
        <v>5</v>
      </c>
      <c r="B9" s="14" t="s">
        <v>27</v>
      </c>
    </row>
    <row r="10" spans="1:2" x14ac:dyDescent="0.35">
      <c r="A10" s="14" t="s">
        <v>6</v>
      </c>
      <c r="B10" s="14" t="s">
        <v>27</v>
      </c>
    </row>
    <row r="11" spans="1:2" x14ac:dyDescent="0.35">
      <c r="A11" s="14" t="s">
        <v>6</v>
      </c>
      <c r="B11" s="14" t="s">
        <v>28</v>
      </c>
    </row>
    <row r="12" spans="1:2" x14ac:dyDescent="0.35">
      <c r="A12" s="14" t="s">
        <v>6</v>
      </c>
      <c r="B12" s="14" t="s">
        <v>28</v>
      </c>
    </row>
    <row r="13" spans="1:2" x14ac:dyDescent="0.35">
      <c r="A13" s="14" t="s">
        <v>5</v>
      </c>
      <c r="B13" s="14" t="s">
        <v>27</v>
      </c>
    </row>
    <row r="14" spans="1:2" x14ac:dyDescent="0.35">
      <c r="A14" s="14" t="s">
        <v>5</v>
      </c>
      <c r="B14" s="14" t="s">
        <v>29</v>
      </c>
    </row>
    <row r="15" spans="1:2" x14ac:dyDescent="0.35">
      <c r="A15" s="14" t="s">
        <v>6</v>
      </c>
      <c r="B15" s="14" t="s">
        <v>27</v>
      </c>
    </row>
    <row r="16" spans="1:2" x14ac:dyDescent="0.35">
      <c r="A16" s="14" t="s">
        <v>6</v>
      </c>
      <c r="B16" s="14" t="s">
        <v>27</v>
      </c>
    </row>
    <row r="17" spans="1:8" x14ac:dyDescent="0.35">
      <c r="A17" s="14" t="s">
        <v>6</v>
      </c>
      <c r="B17" s="14" t="s">
        <v>29</v>
      </c>
    </row>
    <row r="18" spans="1:8" x14ac:dyDescent="0.35">
      <c r="A18" s="14" t="s">
        <v>6</v>
      </c>
      <c r="B18" s="14" t="s">
        <v>27</v>
      </c>
      <c r="F18" s="45" t="s">
        <v>128</v>
      </c>
      <c r="G18" s="45" t="s">
        <v>116</v>
      </c>
    </row>
    <row r="19" spans="1:8" x14ac:dyDescent="0.35">
      <c r="A19" s="14" t="s">
        <v>6</v>
      </c>
      <c r="B19" s="14" t="s">
        <v>27</v>
      </c>
      <c r="F19" s="45" t="s">
        <v>114</v>
      </c>
      <c r="G19" t="s">
        <v>6</v>
      </c>
      <c r="H19" t="s">
        <v>5</v>
      </c>
    </row>
    <row r="20" spans="1:8" x14ac:dyDescent="0.35">
      <c r="A20" s="14" t="s">
        <v>6</v>
      </c>
      <c r="B20" s="14" t="s">
        <v>28</v>
      </c>
      <c r="F20" s="13" t="s">
        <v>29</v>
      </c>
      <c r="G20" s="46">
        <v>5</v>
      </c>
      <c r="H20" s="46">
        <v>5</v>
      </c>
    </row>
    <row r="21" spans="1:8" x14ac:dyDescent="0.35">
      <c r="A21" s="14" t="s">
        <v>5</v>
      </c>
      <c r="B21" s="14" t="s">
        <v>27</v>
      </c>
      <c r="F21" s="13" t="s">
        <v>27</v>
      </c>
      <c r="G21" s="46">
        <v>21</v>
      </c>
      <c r="H21" s="46">
        <v>17</v>
      </c>
    </row>
    <row r="22" spans="1:8" x14ac:dyDescent="0.35">
      <c r="A22" s="14" t="s">
        <v>6</v>
      </c>
      <c r="B22" s="14" t="s">
        <v>28</v>
      </c>
      <c r="F22" s="13" t="s">
        <v>28</v>
      </c>
      <c r="G22" s="46">
        <v>6</v>
      </c>
      <c r="H22" s="46">
        <v>6</v>
      </c>
    </row>
    <row r="23" spans="1:8" x14ac:dyDescent="0.35">
      <c r="A23" s="14" t="s">
        <v>5</v>
      </c>
      <c r="B23" s="14" t="s">
        <v>27</v>
      </c>
      <c r="F23" s="13" t="s">
        <v>115</v>
      </c>
      <c r="G23" s="46">
        <v>32</v>
      </c>
      <c r="H23" s="46">
        <v>28</v>
      </c>
    </row>
    <row r="24" spans="1:8" x14ac:dyDescent="0.35">
      <c r="A24" s="14" t="s">
        <v>6</v>
      </c>
      <c r="B24" s="14" t="s">
        <v>29</v>
      </c>
    </row>
    <row r="25" spans="1:8" x14ac:dyDescent="0.35">
      <c r="A25" s="14" t="s">
        <v>5</v>
      </c>
      <c r="B25" s="14" t="s">
        <v>27</v>
      </c>
    </row>
    <row r="26" spans="1:8" x14ac:dyDescent="0.35">
      <c r="A26" s="14" t="s">
        <v>5</v>
      </c>
      <c r="B26" s="14" t="s">
        <v>27</v>
      </c>
    </row>
    <row r="27" spans="1:8" x14ac:dyDescent="0.35">
      <c r="A27" s="14" t="s">
        <v>6</v>
      </c>
      <c r="B27" s="14" t="s">
        <v>27</v>
      </c>
    </row>
    <row r="28" spans="1:8" x14ac:dyDescent="0.35">
      <c r="A28" s="14" t="s">
        <v>6</v>
      </c>
      <c r="B28" s="14" t="s">
        <v>29</v>
      </c>
    </row>
    <row r="29" spans="1:8" x14ac:dyDescent="0.35">
      <c r="A29" s="14" t="s">
        <v>6</v>
      </c>
      <c r="B29" s="14" t="s">
        <v>27</v>
      </c>
    </row>
    <row r="30" spans="1:8" x14ac:dyDescent="0.35">
      <c r="A30" s="14" t="s">
        <v>5</v>
      </c>
      <c r="B30" s="14" t="s">
        <v>27</v>
      </c>
    </row>
    <row r="31" spans="1:8" x14ac:dyDescent="0.35">
      <c r="A31" s="14" t="s">
        <v>5</v>
      </c>
      <c r="B31" s="14" t="s">
        <v>27</v>
      </c>
    </row>
    <row r="32" spans="1:8" x14ac:dyDescent="0.35">
      <c r="A32" s="14" t="s">
        <v>5</v>
      </c>
      <c r="B32" s="14" t="s">
        <v>27</v>
      </c>
    </row>
    <row r="33" spans="1:2" x14ac:dyDescent="0.35">
      <c r="A33" s="14" t="s">
        <v>5</v>
      </c>
      <c r="B33" s="14" t="s">
        <v>28</v>
      </c>
    </row>
    <row r="34" spans="1:2" x14ac:dyDescent="0.35">
      <c r="A34" s="14" t="s">
        <v>6</v>
      </c>
      <c r="B34" s="14" t="s">
        <v>27</v>
      </c>
    </row>
    <row r="35" spans="1:2" x14ac:dyDescent="0.35">
      <c r="A35" s="14" t="s">
        <v>5</v>
      </c>
      <c r="B35" s="14" t="s">
        <v>28</v>
      </c>
    </row>
    <row r="36" spans="1:2" x14ac:dyDescent="0.35">
      <c r="A36" s="14" t="s">
        <v>5</v>
      </c>
      <c r="B36" s="14" t="s">
        <v>27</v>
      </c>
    </row>
    <row r="37" spans="1:2" x14ac:dyDescent="0.35">
      <c r="A37" s="14" t="s">
        <v>5</v>
      </c>
      <c r="B37" s="14" t="s">
        <v>27</v>
      </c>
    </row>
    <row r="38" spans="1:2" x14ac:dyDescent="0.35">
      <c r="A38" s="14" t="s">
        <v>6</v>
      </c>
      <c r="B38" s="14" t="s">
        <v>27</v>
      </c>
    </row>
    <row r="39" spans="1:2" x14ac:dyDescent="0.35">
      <c r="A39" s="14" t="s">
        <v>5</v>
      </c>
      <c r="B39" s="14" t="s">
        <v>27</v>
      </c>
    </row>
    <row r="40" spans="1:2" x14ac:dyDescent="0.35">
      <c r="A40" s="14" t="s">
        <v>6</v>
      </c>
      <c r="B40" s="14" t="s">
        <v>27</v>
      </c>
    </row>
    <row r="41" spans="1:2" x14ac:dyDescent="0.35">
      <c r="A41" s="14" t="s">
        <v>6</v>
      </c>
      <c r="B41" s="14" t="s">
        <v>29</v>
      </c>
    </row>
    <row r="42" spans="1:2" x14ac:dyDescent="0.35">
      <c r="A42" s="14" t="s">
        <v>5</v>
      </c>
      <c r="B42" s="14" t="s">
        <v>29</v>
      </c>
    </row>
    <row r="43" spans="1:2" x14ac:dyDescent="0.35">
      <c r="A43" s="14" t="s">
        <v>6</v>
      </c>
      <c r="B43" s="14" t="s">
        <v>29</v>
      </c>
    </row>
    <row r="44" spans="1:2" x14ac:dyDescent="0.35">
      <c r="A44" s="14" t="s">
        <v>6</v>
      </c>
      <c r="B44" s="14" t="s">
        <v>27</v>
      </c>
    </row>
    <row r="45" spans="1:2" x14ac:dyDescent="0.35">
      <c r="A45" s="14" t="s">
        <v>6</v>
      </c>
      <c r="B45" s="14" t="s">
        <v>27</v>
      </c>
    </row>
    <row r="46" spans="1:2" x14ac:dyDescent="0.35">
      <c r="A46" s="14" t="s">
        <v>6</v>
      </c>
      <c r="B46" s="14" t="s">
        <v>27</v>
      </c>
    </row>
    <row r="47" spans="1:2" x14ac:dyDescent="0.35">
      <c r="A47" s="14" t="s">
        <v>5</v>
      </c>
      <c r="B47" s="14" t="s">
        <v>28</v>
      </c>
    </row>
    <row r="48" spans="1:2" x14ac:dyDescent="0.35">
      <c r="A48" s="14" t="s">
        <v>5</v>
      </c>
      <c r="B48" s="14" t="s">
        <v>27</v>
      </c>
    </row>
    <row r="49" spans="1:2" x14ac:dyDescent="0.35">
      <c r="A49" s="14" t="s">
        <v>5</v>
      </c>
      <c r="B49" s="14" t="s">
        <v>27</v>
      </c>
    </row>
    <row r="50" spans="1:2" x14ac:dyDescent="0.35">
      <c r="A50" s="14" t="s">
        <v>6</v>
      </c>
      <c r="B50" s="14" t="s">
        <v>27</v>
      </c>
    </row>
    <row r="51" spans="1:2" x14ac:dyDescent="0.35">
      <c r="A51" s="14" t="s">
        <v>5</v>
      </c>
      <c r="B51" s="14" t="s">
        <v>28</v>
      </c>
    </row>
    <row r="52" spans="1:2" x14ac:dyDescent="0.35">
      <c r="A52" s="14" t="s">
        <v>6</v>
      </c>
      <c r="B52" s="14" t="s">
        <v>27</v>
      </c>
    </row>
    <row r="53" spans="1:2" x14ac:dyDescent="0.35">
      <c r="A53" s="14" t="s">
        <v>5</v>
      </c>
      <c r="B53" s="14" t="s">
        <v>29</v>
      </c>
    </row>
    <row r="54" spans="1:2" x14ac:dyDescent="0.35">
      <c r="A54" s="14" t="s">
        <v>5</v>
      </c>
      <c r="B54" s="14" t="s">
        <v>27</v>
      </c>
    </row>
    <row r="55" spans="1:2" x14ac:dyDescent="0.35">
      <c r="A55" s="14" t="s">
        <v>5</v>
      </c>
      <c r="B55" s="14" t="s">
        <v>28</v>
      </c>
    </row>
    <row r="56" spans="1:2" x14ac:dyDescent="0.35">
      <c r="A56" s="14" t="s">
        <v>6</v>
      </c>
      <c r="B56" s="14" t="s">
        <v>27</v>
      </c>
    </row>
    <row r="57" spans="1:2" x14ac:dyDescent="0.35">
      <c r="A57" s="14" t="s">
        <v>5</v>
      </c>
      <c r="B57" s="14" t="s">
        <v>29</v>
      </c>
    </row>
    <row r="58" spans="1:2" x14ac:dyDescent="0.35">
      <c r="A58" s="14" t="s">
        <v>6</v>
      </c>
      <c r="B58" s="14" t="s">
        <v>27</v>
      </c>
    </row>
    <row r="59" spans="1:2" x14ac:dyDescent="0.35">
      <c r="A59" s="14" t="s">
        <v>5</v>
      </c>
      <c r="B59" s="14" t="s">
        <v>27</v>
      </c>
    </row>
    <row r="60" spans="1:2" x14ac:dyDescent="0.35">
      <c r="A60" s="14" t="s">
        <v>6</v>
      </c>
      <c r="B60" s="14" t="s">
        <v>27</v>
      </c>
    </row>
    <row r="61" spans="1:2" x14ac:dyDescent="0.35">
      <c r="A61" s="14" t="s">
        <v>6</v>
      </c>
      <c r="B61" s="14" t="s">
        <v>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Dataset</vt:lpstr>
      <vt:lpstr>Question 1</vt:lpstr>
      <vt:lpstr>Question 2</vt:lpstr>
      <vt:lpstr>Question 3</vt:lpstr>
      <vt:lpstr>Question 4</vt:lpstr>
      <vt:lpstr>Question 5</vt:lpstr>
      <vt:lpstr>Question 6</vt:lpstr>
      <vt:lpstr>Question 7</vt:lpstr>
      <vt:lpstr>Question 8</vt:lpstr>
      <vt:lpstr>Question 9</vt:lpstr>
      <vt:lpstr>Question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2019-07-10T22:59:59Z</dcterms:created>
  <dcterms:modified xsi:type="dcterms:W3CDTF">2023-05-15T20:28:46Z</dcterms:modified>
</cp:coreProperties>
</file>