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8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0"/>
  <workbookPr/>
  <mc:AlternateContent xmlns:mc="http://schemas.openxmlformats.org/markup-compatibility/2006">
    <mc:Choice Requires="x15">
      <x15ac:absPath xmlns:x15ac="http://schemas.microsoft.com/office/spreadsheetml/2010/11/ac" url="/Users/kelvinhah/Downloads/"/>
    </mc:Choice>
  </mc:AlternateContent>
  <xr:revisionPtr revIDLastSave="0" documentId="13_ncr:1_{A01DB410-5C51-FB4E-8B69-0E2CC59F6C8F}" xr6:coauthVersionLast="47" xr6:coauthVersionMax="47" xr10:uidLastSave="{00000000-0000-0000-0000-000000000000}"/>
  <bookViews>
    <workbookView xWindow="0" yWindow="0" windowWidth="25600" windowHeight="16000" xr2:uid="{00000000-000D-0000-FFFF-FFFF00000000}"/>
  </bookViews>
  <sheets>
    <sheet name="6_1_VC" sheetId="1" r:id="rId1"/>
    <sheet name="6_2_ICR_BANK" sheetId="2" r:id="rId2"/>
    <sheet name="6_3_ICR_SEC" sheetId="3" r:id="rId3"/>
    <sheet name="6_4_RESERVE" sheetId="5" r:id="rId4"/>
    <sheet name="6_5_SUMMARY" sheetId="14" r:id="rId5"/>
    <sheet name="6_6_A_CONC_RATIO_ALL" sheetId="9" r:id="rId6"/>
    <sheet name="6_6_B_CONC_RATIO_TRI" sheetId="12" r:id="rId7"/>
    <sheet name="6_7_HHI" sheetId="13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4" i="3" l="1"/>
  <c r="N14" i="3"/>
  <c r="V14" i="3"/>
  <c r="J15" i="3"/>
  <c r="R15" i="3"/>
  <c r="F16" i="3"/>
  <c r="N16" i="3"/>
  <c r="V16" i="3"/>
  <c r="J12" i="3"/>
  <c r="R12" i="3"/>
  <c r="B13" i="3"/>
  <c r="J11" i="3"/>
  <c r="N11" i="3"/>
  <c r="C8" i="3"/>
  <c r="C11" i="3" s="1"/>
  <c r="D8" i="3"/>
  <c r="D13" i="3" s="1"/>
  <c r="E8" i="3"/>
  <c r="E13" i="3" s="1"/>
  <c r="F8" i="3"/>
  <c r="F13" i="3" s="1"/>
  <c r="G8" i="3"/>
  <c r="G11" i="3" s="1"/>
  <c r="H8" i="3"/>
  <c r="H13" i="3" s="1"/>
  <c r="I8" i="3"/>
  <c r="I13" i="3" s="1"/>
  <c r="J8" i="3"/>
  <c r="J14" i="3" s="1"/>
  <c r="K8" i="3"/>
  <c r="K11" i="3" s="1"/>
  <c r="L8" i="3"/>
  <c r="L13" i="3" s="1"/>
  <c r="M8" i="3"/>
  <c r="M13" i="3" s="1"/>
  <c r="N8" i="3"/>
  <c r="N13" i="3" s="1"/>
  <c r="O8" i="3"/>
  <c r="O11" i="3" s="1"/>
  <c r="P8" i="3"/>
  <c r="P13" i="3" s="1"/>
  <c r="Q8" i="3"/>
  <c r="Q13" i="3" s="1"/>
  <c r="R8" i="3"/>
  <c r="R11" i="3" s="1"/>
  <c r="S8" i="3"/>
  <c r="S11" i="3" s="1"/>
  <c r="T8" i="3"/>
  <c r="T13" i="3" s="1"/>
  <c r="U8" i="3"/>
  <c r="U13" i="3" s="1"/>
  <c r="V8" i="3"/>
  <c r="V13" i="3" s="1"/>
  <c r="B8" i="3"/>
  <c r="B15" i="3" s="1"/>
  <c r="R13" i="3" l="1"/>
  <c r="J13" i="3"/>
  <c r="G13" i="3"/>
  <c r="B16" i="3"/>
  <c r="O12" i="3"/>
  <c r="G12" i="3"/>
  <c r="S16" i="3"/>
  <c r="K16" i="3"/>
  <c r="C16" i="3"/>
  <c r="O15" i="3"/>
  <c r="G15" i="3"/>
  <c r="S14" i="3"/>
  <c r="K14" i="3"/>
  <c r="C14" i="3"/>
  <c r="O13" i="3"/>
  <c r="V11" i="3"/>
  <c r="F11" i="3"/>
  <c r="V12" i="3"/>
  <c r="N12" i="3"/>
  <c r="F12" i="3"/>
  <c r="R16" i="3"/>
  <c r="J16" i="3"/>
  <c r="V15" i="3"/>
  <c r="N15" i="3"/>
  <c r="F15" i="3"/>
  <c r="R14" i="3"/>
  <c r="B12" i="3"/>
  <c r="S12" i="3"/>
  <c r="K12" i="3"/>
  <c r="C12" i="3"/>
  <c r="O16" i="3"/>
  <c r="G16" i="3"/>
  <c r="S15" i="3"/>
  <c r="K15" i="3"/>
  <c r="C15" i="3"/>
  <c r="O14" i="3"/>
  <c r="G14" i="3"/>
  <c r="S13" i="3"/>
  <c r="K13" i="3"/>
  <c r="C13" i="3"/>
  <c r="U11" i="3"/>
  <c r="Q11" i="3"/>
  <c r="M11" i="3"/>
  <c r="I11" i="3"/>
  <c r="E11" i="3"/>
  <c r="T11" i="3"/>
  <c r="P11" i="3"/>
  <c r="L11" i="3"/>
  <c r="H11" i="3"/>
  <c r="D11" i="3"/>
  <c r="B14" i="3"/>
  <c r="U12" i="3"/>
  <c r="Q12" i="3"/>
  <c r="M12" i="3"/>
  <c r="I12" i="3"/>
  <c r="E12" i="3"/>
  <c r="U16" i="3"/>
  <c r="Q16" i="3"/>
  <c r="M16" i="3"/>
  <c r="I16" i="3"/>
  <c r="E16" i="3"/>
  <c r="U15" i="3"/>
  <c r="Q15" i="3"/>
  <c r="M15" i="3"/>
  <c r="I15" i="3"/>
  <c r="E15" i="3"/>
  <c r="U14" i="3"/>
  <c r="Q14" i="3"/>
  <c r="M14" i="3"/>
  <c r="I14" i="3"/>
  <c r="E14" i="3"/>
  <c r="B11" i="3"/>
  <c r="T12" i="3"/>
  <c r="P12" i="3"/>
  <c r="L12" i="3"/>
  <c r="H12" i="3"/>
  <c r="D12" i="3"/>
  <c r="T16" i="3"/>
  <c r="P16" i="3"/>
  <c r="L16" i="3"/>
  <c r="H16" i="3"/>
  <c r="D16" i="3"/>
  <c r="T15" i="3"/>
  <c r="P15" i="3"/>
  <c r="L15" i="3"/>
  <c r="H15" i="3"/>
  <c r="D15" i="3"/>
  <c r="T14" i="3"/>
  <c r="P14" i="3"/>
  <c r="L14" i="3"/>
  <c r="H14" i="3"/>
  <c r="D14" i="3"/>
  <c r="B8" i="2"/>
  <c r="E11" i="14" l="1"/>
  <c r="J11" i="14"/>
  <c r="M11" i="14"/>
  <c r="R11" i="14"/>
  <c r="U11" i="14"/>
  <c r="C11" i="1"/>
  <c r="E2" i="9" s="1"/>
  <c r="D11" i="1"/>
  <c r="D8" i="12" s="1"/>
  <c r="E11" i="1"/>
  <c r="K2" i="9" s="1"/>
  <c r="F11" i="1"/>
  <c r="G11" i="1"/>
  <c r="G8" i="12" s="1"/>
  <c r="H11" i="1"/>
  <c r="H8" i="12" s="1"/>
  <c r="C12" i="1"/>
  <c r="E3" i="14" s="1"/>
  <c r="D12" i="1"/>
  <c r="H3" i="14" s="1"/>
  <c r="E12" i="1"/>
  <c r="K3" i="14" s="1"/>
  <c r="F12" i="1"/>
  <c r="N3" i="14" s="1"/>
  <c r="G12" i="1"/>
  <c r="H12" i="1"/>
  <c r="C13" i="1"/>
  <c r="D13" i="1"/>
  <c r="E13" i="1"/>
  <c r="F13" i="1"/>
  <c r="G13" i="1"/>
  <c r="H13" i="1"/>
  <c r="C14" i="1"/>
  <c r="D14" i="1"/>
  <c r="E14" i="1"/>
  <c r="F14" i="1"/>
  <c r="G14" i="1"/>
  <c r="H14" i="1"/>
  <c r="C15" i="1"/>
  <c r="D15" i="1"/>
  <c r="E15" i="1"/>
  <c r="F15" i="1"/>
  <c r="G15" i="1"/>
  <c r="H15" i="1"/>
  <c r="C16" i="1"/>
  <c r="D16" i="1"/>
  <c r="E16" i="1"/>
  <c r="F16" i="1"/>
  <c r="G16" i="1"/>
  <c r="H16" i="1"/>
  <c r="B16" i="1"/>
  <c r="B15" i="1"/>
  <c r="B14" i="1"/>
  <c r="B13" i="1"/>
  <c r="B12" i="1"/>
  <c r="B3" i="14" s="1"/>
  <c r="B11" i="1"/>
  <c r="B2" i="9" s="1"/>
  <c r="C12" i="5"/>
  <c r="C15" i="14" s="1"/>
  <c r="D12" i="5"/>
  <c r="D15" i="14" s="1"/>
  <c r="E12" i="5"/>
  <c r="E15" i="14" s="1"/>
  <c r="F12" i="5"/>
  <c r="F15" i="14" s="1"/>
  <c r="G12" i="5"/>
  <c r="G15" i="14" s="1"/>
  <c r="H12" i="5"/>
  <c r="H15" i="14" s="1"/>
  <c r="I12" i="5"/>
  <c r="I15" i="14" s="1"/>
  <c r="J12" i="5"/>
  <c r="J15" i="14" s="1"/>
  <c r="K12" i="5"/>
  <c r="K15" i="14" s="1"/>
  <c r="L12" i="5"/>
  <c r="L15" i="14" s="1"/>
  <c r="M12" i="5"/>
  <c r="M15" i="14" s="1"/>
  <c r="N12" i="5"/>
  <c r="N15" i="14" s="1"/>
  <c r="O12" i="5"/>
  <c r="O15" i="14" s="1"/>
  <c r="P12" i="5"/>
  <c r="P15" i="14" s="1"/>
  <c r="Q12" i="5"/>
  <c r="Q15" i="14" s="1"/>
  <c r="R12" i="5"/>
  <c r="R15" i="14" s="1"/>
  <c r="S12" i="5"/>
  <c r="S15" i="14" s="1"/>
  <c r="T12" i="5"/>
  <c r="T15" i="14" s="1"/>
  <c r="U12" i="5"/>
  <c r="U15" i="14" s="1"/>
  <c r="V12" i="5"/>
  <c r="V15" i="14" s="1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C16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B16" i="5"/>
  <c r="B15" i="5"/>
  <c r="B14" i="5"/>
  <c r="B13" i="5"/>
  <c r="B12" i="5"/>
  <c r="B15" i="14" s="1"/>
  <c r="C11" i="5"/>
  <c r="D11" i="5"/>
  <c r="E11" i="5"/>
  <c r="E5" i="9" s="1"/>
  <c r="C5" i="12" s="1"/>
  <c r="F11" i="5"/>
  <c r="G11" i="5"/>
  <c r="H11" i="5"/>
  <c r="H11" i="9" s="1"/>
  <c r="I11" i="5"/>
  <c r="J11" i="5"/>
  <c r="K11" i="5"/>
  <c r="L11" i="5"/>
  <c r="M11" i="5"/>
  <c r="N11" i="5"/>
  <c r="N11" i="9" s="1"/>
  <c r="O11" i="5"/>
  <c r="P11" i="5"/>
  <c r="Q11" i="5"/>
  <c r="Q5" i="9" s="1"/>
  <c r="G5" i="12" s="1"/>
  <c r="R11" i="5"/>
  <c r="S11" i="5"/>
  <c r="T11" i="5"/>
  <c r="T11" i="9" s="1"/>
  <c r="U11" i="5"/>
  <c r="V11" i="5"/>
  <c r="B11" i="5"/>
  <c r="B11" i="9" s="1"/>
  <c r="B11" i="12" s="1"/>
  <c r="B2" i="12" l="1"/>
  <c r="C2" i="9"/>
  <c r="D2" i="9"/>
  <c r="G2" i="9"/>
  <c r="C2" i="12"/>
  <c r="F2" i="9"/>
  <c r="M2" i="9"/>
  <c r="E2" i="12"/>
  <c r="L2" i="9"/>
  <c r="O11" i="9"/>
  <c r="O5" i="13"/>
  <c r="O5" i="9"/>
  <c r="O14" i="14"/>
  <c r="K5" i="13"/>
  <c r="E12" i="13" s="1"/>
  <c r="K14" i="14"/>
  <c r="G5" i="9"/>
  <c r="G11" i="9"/>
  <c r="G5" i="13"/>
  <c r="G14" i="14"/>
  <c r="C11" i="9"/>
  <c r="C5" i="13"/>
  <c r="C5" i="9"/>
  <c r="C14" i="14"/>
  <c r="J3" i="14"/>
  <c r="I3" i="14"/>
  <c r="N2" i="14"/>
  <c r="N2" i="13"/>
  <c r="F9" i="13" s="1"/>
  <c r="E8" i="9"/>
  <c r="Q8" i="9"/>
  <c r="C8" i="12"/>
  <c r="E11" i="12"/>
  <c r="S5" i="9"/>
  <c r="S11" i="9"/>
  <c r="S5" i="13"/>
  <c r="S14" i="14"/>
  <c r="N14" i="14"/>
  <c r="N5" i="13"/>
  <c r="F12" i="13" s="1"/>
  <c r="T3" i="14"/>
  <c r="Q3" i="14"/>
  <c r="F3" i="14"/>
  <c r="G3" i="14"/>
  <c r="K2" i="13"/>
  <c r="E9" i="13" s="1"/>
  <c r="K2" i="14"/>
  <c r="N2" i="9"/>
  <c r="H8" i="9"/>
  <c r="T8" i="9"/>
  <c r="N5" i="9"/>
  <c r="F5" i="12" s="1"/>
  <c r="K11" i="9"/>
  <c r="F11" i="12"/>
  <c r="B14" i="14"/>
  <c r="B5" i="13"/>
  <c r="B12" i="13" s="1"/>
  <c r="R11" i="9"/>
  <c r="R5" i="13"/>
  <c r="R14" i="14"/>
  <c r="R5" i="9"/>
  <c r="F11" i="9"/>
  <c r="F5" i="13"/>
  <c r="F14" i="14"/>
  <c r="F5" i="9"/>
  <c r="U5" i="13"/>
  <c r="U11" i="9"/>
  <c r="U14" i="14"/>
  <c r="U5" i="9"/>
  <c r="Q5" i="13"/>
  <c r="G12" i="13" s="1"/>
  <c r="Q14" i="14"/>
  <c r="M5" i="9"/>
  <c r="M5" i="13"/>
  <c r="M14" i="14"/>
  <c r="M11" i="9"/>
  <c r="I5" i="13"/>
  <c r="I11" i="9"/>
  <c r="I14" i="14"/>
  <c r="I5" i="9"/>
  <c r="E5" i="13"/>
  <c r="C12" i="13" s="1"/>
  <c r="E14" i="14"/>
  <c r="B2" i="14"/>
  <c r="B2" i="13"/>
  <c r="B9" i="13" s="1"/>
  <c r="P3" i="14"/>
  <c r="O3" i="14"/>
  <c r="T2" i="13"/>
  <c r="H9" i="13" s="1"/>
  <c r="H2" i="13"/>
  <c r="D9" i="13" s="1"/>
  <c r="H2" i="14"/>
  <c r="T2" i="9"/>
  <c r="K8" i="9"/>
  <c r="B5" i="9"/>
  <c r="B5" i="12" s="1"/>
  <c r="K5" i="9"/>
  <c r="E5" i="12" s="1"/>
  <c r="E8" i="12"/>
  <c r="C11" i="12"/>
  <c r="G11" i="12"/>
  <c r="V5" i="9"/>
  <c r="V5" i="13"/>
  <c r="V11" i="9"/>
  <c r="V14" i="14"/>
  <c r="J5" i="9"/>
  <c r="J5" i="13"/>
  <c r="J11" i="9"/>
  <c r="J14" i="14"/>
  <c r="T14" i="14"/>
  <c r="T5" i="13"/>
  <c r="H12" i="13" s="1"/>
  <c r="P5" i="9"/>
  <c r="P14" i="14"/>
  <c r="P11" i="9"/>
  <c r="P5" i="13"/>
  <c r="L14" i="14"/>
  <c r="L11" i="9"/>
  <c r="L5" i="13"/>
  <c r="L5" i="9"/>
  <c r="H14" i="14"/>
  <c r="H5" i="13"/>
  <c r="D12" i="13" s="1"/>
  <c r="D5" i="9"/>
  <c r="D14" i="14"/>
  <c r="D11" i="9"/>
  <c r="D5" i="13"/>
  <c r="C3" i="14"/>
  <c r="D3" i="14"/>
  <c r="L3" i="14"/>
  <c r="M3" i="14"/>
  <c r="Q2" i="13"/>
  <c r="G9" i="13" s="1"/>
  <c r="Q2" i="14"/>
  <c r="T2" i="14"/>
  <c r="Q2" i="9"/>
  <c r="E2" i="13"/>
  <c r="C9" i="13" s="1"/>
  <c r="E2" i="14"/>
  <c r="H2" i="9"/>
  <c r="B8" i="9"/>
  <c r="N8" i="9"/>
  <c r="T5" i="9"/>
  <c r="H5" i="12" s="1"/>
  <c r="H5" i="9"/>
  <c r="D5" i="12" s="1"/>
  <c r="Q11" i="9"/>
  <c r="E11" i="9"/>
  <c r="F8" i="12"/>
  <c r="D11" i="12"/>
  <c r="H11" i="12"/>
  <c r="Q10" i="14"/>
  <c r="V10" i="14"/>
  <c r="N10" i="14"/>
  <c r="F10" i="14"/>
  <c r="I10" i="14"/>
  <c r="S10" i="14"/>
  <c r="B11" i="14"/>
  <c r="Q11" i="14"/>
  <c r="I11" i="14"/>
  <c r="V11" i="14"/>
  <c r="N11" i="14"/>
  <c r="F11" i="14"/>
  <c r="T10" i="14"/>
  <c r="P10" i="14"/>
  <c r="L10" i="14"/>
  <c r="H10" i="14"/>
  <c r="D4" i="9"/>
  <c r="D10" i="14"/>
  <c r="O10" i="14"/>
  <c r="K10" i="14"/>
  <c r="G10" i="14"/>
  <c r="C10" i="14"/>
  <c r="V10" i="9"/>
  <c r="T10" i="9"/>
  <c r="D4" i="13"/>
  <c r="H4" i="13"/>
  <c r="D11" i="13" s="1"/>
  <c r="T11" i="14"/>
  <c r="P11" i="14"/>
  <c r="L11" i="14"/>
  <c r="H11" i="14"/>
  <c r="D11" i="14"/>
  <c r="K10" i="9"/>
  <c r="O4" i="13"/>
  <c r="S11" i="14"/>
  <c r="O11" i="14"/>
  <c r="K11" i="14"/>
  <c r="G11" i="14"/>
  <c r="C11" i="14"/>
  <c r="D2" i="12" l="1"/>
  <c r="I2" i="9"/>
  <c r="J2" i="9"/>
  <c r="V2" i="14"/>
  <c r="U2" i="14"/>
  <c r="L8" i="9"/>
  <c r="M8" i="9"/>
  <c r="D2" i="14"/>
  <c r="C2" i="14"/>
  <c r="F2" i="12"/>
  <c r="O2" i="9"/>
  <c r="P2" i="9"/>
  <c r="F8" i="9"/>
  <c r="G8" i="9"/>
  <c r="F2" i="14"/>
  <c r="G2" i="14"/>
  <c r="R2" i="14"/>
  <c r="S2" i="14"/>
  <c r="H2" i="12"/>
  <c r="U2" i="9"/>
  <c r="V2" i="9"/>
  <c r="L2" i="14"/>
  <c r="M2" i="14"/>
  <c r="R3" i="14"/>
  <c r="S3" i="14"/>
  <c r="P8" i="9"/>
  <c r="O8" i="9"/>
  <c r="J2" i="14"/>
  <c r="I2" i="14"/>
  <c r="V8" i="9"/>
  <c r="U8" i="9"/>
  <c r="V3" i="14"/>
  <c r="U3" i="14"/>
  <c r="O2" i="14"/>
  <c r="P2" i="14"/>
  <c r="D8" i="9"/>
  <c r="B8" i="12"/>
  <c r="C8" i="9"/>
  <c r="S2" i="9"/>
  <c r="G2" i="12"/>
  <c r="R2" i="9"/>
  <c r="J8" i="9"/>
  <c r="I8" i="9"/>
  <c r="R8" i="9"/>
  <c r="S8" i="9"/>
  <c r="C10" i="9"/>
  <c r="P10" i="9"/>
  <c r="H4" i="9"/>
  <c r="D4" i="12" s="1"/>
  <c r="C4" i="13"/>
  <c r="G10" i="9"/>
  <c r="K4" i="13"/>
  <c r="E11" i="13" s="1"/>
  <c r="O10" i="9"/>
  <c r="K4" i="9"/>
  <c r="E4" i="12" s="1"/>
  <c r="L4" i="9"/>
  <c r="P4" i="9"/>
  <c r="J4" i="9"/>
  <c r="J10" i="9"/>
  <c r="J10" i="14"/>
  <c r="J4" i="13"/>
  <c r="M4" i="13"/>
  <c r="M4" i="9"/>
  <c r="M10" i="9"/>
  <c r="M10" i="14"/>
  <c r="S4" i="9"/>
  <c r="I4" i="13"/>
  <c r="F4" i="13"/>
  <c r="N10" i="9"/>
  <c r="V4" i="9"/>
  <c r="Q4" i="13"/>
  <c r="G11" i="13" s="1"/>
  <c r="C4" i="9"/>
  <c r="L10" i="9"/>
  <c r="T4" i="9"/>
  <c r="H4" i="12" s="1"/>
  <c r="G4" i="9"/>
  <c r="O4" i="9"/>
  <c r="D10" i="9"/>
  <c r="L4" i="13"/>
  <c r="P4" i="13"/>
  <c r="T4" i="13"/>
  <c r="H11" i="13" s="1"/>
  <c r="R10" i="9"/>
  <c r="R10" i="14"/>
  <c r="R4" i="13"/>
  <c r="R4" i="9"/>
  <c r="U4" i="9"/>
  <c r="U10" i="9"/>
  <c r="U4" i="13"/>
  <c r="U10" i="14"/>
  <c r="S4" i="13"/>
  <c r="N4" i="9"/>
  <c r="F4" i="12" s="1"/>
  <c r="V4" i="13"/>
  <c r="Q4" i="9"/>
  <c r="G4" i="12" s="1"/>
  <c r="G4" i="13"/>
  <c r="H10" i="9"/>
  <c r="I10" i="9"/>
  <c r="F10" i="9"/>
  <c r="F10" i="12"/>
  <c r="G10" i="12"/>
  <c r="E10" i="12"/>
  <c r="B4" i="13"/>
  <c r="B11" i="13" s="1"/>
  <c r="B10" i="14"/>
  <c r="B4" i="9"/>
  <c r="B4" i="12" s="1"/>
  <c r="B10" i="9"/>
  <c r="B10" i="12" s="1"/>
  <c r="E10" i="14"/>
  <c r="E4" i="13"/>
  <c r="C11" i="13" s="1"/>
  <c r="E10" i="9"/>
  <c r="C10" i="12"/>
  <c r="E4" i="9"/>
  <c r="C4" i="12" s="1"/>
  <c r="S10" i="9"/>
  <c r="D10" i="12"/>
  <c r="I4" i="9"/>
  <c r="F4" i="9"/>
  <c r="N4" i="13"/>
  <c r="F11" i="13" s="1"/>
  <c r="Q10" i="9"/>
  <c r="H10" i="1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B11" i="2" l="1"/>
  <c r="B12" i="2"/>
  <c r="B7" i="14" s="1"/>
  <c r="B19" i="14" s="1"/>
  <c r="B23" i="14" s="1"/>
  <c r="B15" i="2"/>
  <c r="B14" i="2"/>
  <c r="B13" i="2"/>
  <c r="B16" i="2"/>
  <c r="S16" i="2"/>
  <c r="S11" i="2"/>
  <c r="S15" i="2"/>
  <c r="S14" i="2"/>
  <c r="S13" i="2"/>
  <c r="S12" i="2"/>
  <c r="S7" i="14" s="1"/>
  <c r="S19" i="14" s="1"/>
  <c r="O16" i="2"/>
  <c r="O14" i="2"/>
  <c r="O13" i="2"/>
  <c r="O11" i="2"/>
  <c r="O15" i="2"/>
  <c r="O12" i="2"/>
  <c r="O7" i="14" s="1"/>
  <c r="O19" i="14" s="1"/>
  <c r="K15" i="2"/>
  <c r="K13" i="2"/>
  <c r="K16" i="2"/>
  <c r="K14" i="2"/>
  <c r="K12" i="2"/>
  <c r="K7" i="14" s="1"/>
  <c r="K19" i="14" s="1"/>
  <c r="E23" i="14" s="1"/>
  <c r="K11" i="2"/>
  <c r="G12" i="2"/>
  <c r="G7" i="14" s="1"/>
  <c r="G19" i="14" s="1"/>
  <c r="G16" i="2"/>
  <c r="G15" i="2"/>
  <c r="G14" i="2"/>
  <c r="G11" i="2"/>
  <c r="G13" i="2"/>
  <c r="C16" i="2"/>
  <c r="C14" i="2"/>
  <c r="C11" i="2"/>
  <c r="C13" i="2"/>
  <c r="C12" i="2"/>
  <c r="C7" i="14" s="1"/>
  <c r="C19" i="14" s="1"/>
  <c r="C15" i="2"/>
  <c r="V15" i="2"/>
  <c r="V13" i="2"/>
  <c r="V11" i="2"/>
  <c r="V16" i="2"/>
  <c r="V14" i="2"/>
  <c r="V12" i="2"/>
  <c r="V7" i="14" s="1"/>
  <c r="V19" i="14" s="1"/>
  <c r="R16" i="2"/>
  <c r="R14" i="2"/>
  <c r="R12" i="2"/>
  <c r="R7" i="14" s="1"/>
  <c r="R19" i="14" s="1"/>
  <c r="R15" i="2"/>
  <c r="R13" i="2"/>
  <c r="R11" i="2"/>
  <c r="N16" i="2"/>
  <c r="N15" i="2"/>
  <c r="N13" i="2"/>
  <c r="N11" i="2"/>
  <c r="N14" i="2"/>
  <c r="N12" i="2"/>
  <c r="N7" i="14" s="1"/>
  <c r="N19" i="14" s="1"/>
  <c r="F23" i="14" s="1"/>
  <c r="J14" i="2"/>
  <c r="J12" i="2"/>
  <c r="J7" i="14" s="1"/>
  <c r="J19" i="14" s="1"/>
  <c r="J16" i="2"/>
  <c r="J15" i="2"/>
  <c r="J13" i="2"/>
  <c r="J11" i="2"/>
  <c r="F16" i="2"/>
  <c r="F15" i="2"/>
  <c r="F13" i="2"/>
  <c r="F11" i="2"/>
  <c r="F14" i="2"/>
  <c r="F12" i="2"/>
  <c r="F7" i="14" s="1"/>
  <c r="F19" i="14" s="1"/>
  <c r="U16" i="2"/>
  <c r="U15" i="2"/>
  <c r="U14" i="2"/>
  <c r="U13" i="2"/>
  <c r="U12" i="2"/>
  <c r="U7" i="14" s="1"/>
  <c r="U19" i="14" s="1"/>
  <c r="U11" i="2"/>
  <c r="Q16" i="2"/>
  <c r="Q15" i="2"/>
  <c r="Q14" i="2"/>
  <c r="Q13" i="2"/>
  <c r="Q12" i="2"/>
  <c r="Q7" i="14" s="1"/>
  <c r="Q19" i="14" s="1"/>
  <c r="G23" i="14" s="1"/>
  <c r="Q11" i="2"/>
  <c r="M16" i="2"/>
  <c r="M15" i="2"/>
  <c r="M14" i="2"/>
  <c r="M13" i="2"/>
  <c r="M12" i="2"/>
  <c r="M7" i="14" s="1"/>
  <c r="M19" i="14" s="1"/>
  <c r="M11" i="2"/>
  <c r="I16" i="2"/>
  <c r="I15" i="2"/>
  <c r="I14" i="2"/>
  <c r="I13" i="2"/>
  <c r="I12" i="2"/>
  <c r="I7" i="14" s="1"/>
  <c r="I19" i="14" s="1"/>
  <c r="I11" i="2"/>
  <c r="E16" i="2"/>
  <c r="E15" i="2"/>
  <c r="E14" i="2"/>
  <c r="E13" i="2"/>
  <c r="E12" i="2"/>
  <c r="E7" i="14" s="1"/>
  <c r="E19" i="14" s="1"/>
  <c r="C23" i="14" s="1"/>
  <c r="E11" i="2"/>
  <c r="T16" i="2"/>
  <c r="T15" i="2"/>
  <c r="T14" i="2"/>
  <c r="T13" i="2"/>
  <c r="T12" i="2"/>
  <c r="T7" i="14" s="1"/>
  <c r="T19" i="14" s="1"/>
  <c r="H23" i="14" s="1"/>
  <c r="T11" i="2"/>
  <c r="P16" i="2"/>
  <c r="P15" i="2"/>
  <c r="P14" i="2"/>
  <c r="P13" i="2"/>
  <c r="P12" i="2"/>
  <c r="P7" i="14" s="1"/>
  <c r="P19" i="14" s="1"/>
  <c r="P11" i="2"/>
  <c r="L16" i="2"/>
  <c r="L15" i="2"/>
  <c r="L14" i="2"/>
  <c r="L13" i="2"/>
  <c r="L12" i="2"/>
  <c r="L7" i="14" s="1"/>
  <c r="L19" i="14" s="1"/>
  <c r="L11" i="2"/>
  <c r="H16" i="2"/>
  <c r="H15" i="2"/>
  <c r="H14" i="2"/>
  <c r="H13" i="2"/>
  <c r="H12" i="2"/>
  <c r="H7" i="14" s="1"/>
  <c r="H19" i="14" s="1"/>
  <c r="D23" i="14" s="1"/>
  <c r="H11" i="2"/>
  <c r="D16" i="2"/>
  <c r="D15" i="2"/>
  <c r="D14" i="2"/>
  <c r="D13" i="2"/>
  <c r="D12" i="2"/>
  <c r="D7" i="14" s="1"/>
  <c r="D19" i="14" s="1"/>
  <c r="D11" i="2"/>
  <c r="P3" i="9" l="1"/>
  <c r="P6" i="9" s="1"/>
  <c r="P9" i="9"/>
  <c r="P12" i="9" s="1"/>
  <c r="P6" i="14"/>
  <c r="P18" i="14" s="1"/>
  <c r="P3" i="13"/>
  <c r="P6" i="13" s="1"/>
  <c r="E3" i="13"/>
  <c r="E6" i="14"/>
  <c r="E18" i="14" s="1"/>
  <c r="C22" i="14" s="1"/>
  <c r="E3" i="9"/>
  <c r="E9" i="9"/>
  <c r="E12" i="9" s="1"/>
  <c r="C9" i="12"/>
  <c r="C12" i="12" s="1"/>
  <c r="M3" i="13"/>
  <c r="M6" i="13" s="1"/>
  <c r="M6" i="14"/>
  <c r="M18" i="14" s="1"/>
  <c r="M9" i="9"/>
  <c r="M12" i="9" s="1"/>
  <c r="M3" i="9"/>
  <c r="M6" i="9" s="1"/>
  <c r="U9" i="9"/>
  <c r="U12" i="9" s="1"/>
  <c r="U3" i="13"/>
  <c r="U6" i="13" s="1"/>
  <c r="U3" i="9"/>
  <c r="U6" i="9" s="1"/>
  <c r="U6" i="14"/>
  <c r="U18" i="14" s="1"/>
  <c r="F6" i="14"/>
  <c r="F18" i="14" s="1"/>
  <c r="F3" i="13"/>
  <c r="F6" i="13" s="1"/>
  <c r="F3" i="9"/>
  <c r="F6" i="9" s="1"/>
  <c r="F9" i="9"/>
  <c r="F12" i="9" s="1"/>
  <c r="J6" i="14"/>
  <c r="J18" i="14" s="1"/>
  <c r="J3" i="9"/>
  <c r="J6" i="9" s="1"/>
  <c r="J3" i="13"/>
  <c r="J6" i="13" s="1"/>
  <c r="J9" i="9"/>
  <c r="J12" i="9" s="1"/>
  <c r="N6" i="14"/>
  <c r="N18" i="14" s="1"/>
  <c r="F22" i="14" s="1"/>
  <c r="N3" i="13"/>
  <c r="F9" i="12"/>
  <c r="F12" i="12" s="1"/>
  <c r="N3" i="9"/>
  <c r="N9" i="9"/>
  <c r="N12" i="9" s="1"/>
  <c r="R3" i="9"/>
  <c r="R6" i="9" s="1"/>
  <c r="R6" i="14"/>
  <c r="R18" i="14" s="1"/>
  <c r="R9" i="9"/>
  <c r="R12" i="9" s="1"/>
  <c r="R3" i="13"/>
  <c r="R6" i="13" s="1"/>
  <c r="K6" i="14"/>
  <c r="K18" i="14" s="1"/>
  <c r="E22" i="14" s="1"/>
  <c r="K3" i="13"/>
  <c r="K3" i="9"/>
  <c r="K9" i="9"/>
  <c r="K12" i="9" s="1"/>
  <c r="E9" i="12"/>
  <c r="E12" i="12" s="1"/>
  <c r="O6" i="14"/>
  <c r="O18" i="14" s="1"/>
  <c r="O9" i="9"/>
  <c r="O12" i="9" s="1"/>
  <c r="O3" i="13"/>
  <c r="O6" i="13" s="1"/>
  <c r="O3" i="9"/>
  <c r="O6" i="9" s="1"/>
  <c r="S9" i="9"/>
  <c r="S12" i="9" s="1"/>
  <c r="S3" i="9"/>
  <c r="S6" i="9" s="1"/>
  <c r="S6" i="14"/>
  <c r="S18" i="14" s="1"/>
  <c r="S3" i="13"/>
  <c r="S6" i="13" s="1"/>
  <c r="V6" i="14"/>
  <c r="V18" i="14" s="1"/>
  <c r="V9" i="9"/>
  <c r="V12" i="9" s="1"/>
  <c r="V3" i="13"/>
  <c r="V6" i="13" s="1"/>
  <c r="V3" i="9"/>
  <c r="V6" i="9" s="1"/>
  <c r="H6" i="14"/>
  <c r="H18" i="14" s="1"/>
  <c r="D22" i="14" s="1"/>
  <c r="H3" i="13"/>
  <c r="D9" i="12"/>
  <c r="D12" i="12" s="1"/>
  <c r="H3" i="9"/>
  <c r="H9" i="9"/>
  <c r="H12" i="9" s="1"/>
  <c r="D9" i="9"/>
  <c r="D12" i="9" s="1"/>
  <c r="D6" i="14"/>
  <c r="D18" i="14" s="1"/>
  <c r="D3" i="13"/>
  <c r="D6" i="13" s="1"/>
  <c r="D3" i="9"/>
  <c r="D6" i="9" s="1"/>
  <c r="L9" i="9"/>
  <c r="L12" i="9" s="1"/>
  <c r="L3" i="13"/>
  <c r="L6" i="13" s="1"/>
  <c r="L3" i="9"/>
  <c r="L6" i="9" s="1"/>
  <c r="L6" i="14"/>
  <c r="L18" i="14" s="1"/>
  <c r="T3" i="13"/>
  <c r="T6" i="14"/>
  <c r="T18" i="14" s="1"/>
  <c r="H22" i="14" s="1"/>
  <c r="H9" i="12"/>
  <c r="H12" i="12" s="1"/>
  <c r="T3" i="9"/>
  <c r="T9" i="9"/>
  <c r="T12" i="9" s="1"/>
  <c r="I3" i="9"/>
  <c r="I6" i="9" s="1"/>
  <c r="I3" i="13"/>
  <c r="I6" i="13" s="1"/>
  <c r="I6" i="14"/>
  <c r="I18" i="14" s="1"/>
  <c r="I9" i="9"/>
  <c r="I12" i="9" s="1"/>
  <c r="Q3" i="13"/>
  <c r="Q6" i="14"/>
  <c r="Q18" i="14" s="1"/>
  <c r="G22" i="14" s="1"/>
  <c r="Q9" i="9"/>
  <c r="Q12" i="9" s="1"/>
  <c r="G9" i="12"/>
  <c r="G12" i="12" s="1"/>
  <c r="Q3" i="9"/>
  <c r="C9" i="9"/>
  <c r="C12" i="9" s="1"/>
  <c r="C3" i="13"/>
  <c r="C6" i="13" s="1"/>
  <c r="C6" i="14"/>
  <c r="C18" i="14" s="1"/>
  <c r="C3" i="9"/>
  <c r="C6" i="9" s="1"/>
  <c r="G3" i="9"/>
  <c r="G6" i="9" s="1"/>
  <c r="G9" i="9"/>
  <c r="G12" i="9" s="1"/>
  <c r="G6" i="14"/>
  <c r="G18" i="14" s="1"/>
  <c r="G3" i="13"/>
  <c r="G6" i="13" s="1"/>
  <c r="B6" i="14"/>
  <c r="B18" i="14" s="1"/>
  <c r="B22" i="14" s="1"/>
  <c r="B3" i="13"/>
  <c r="B3" i="9"/>
  <c r="B9" i="9"/>
  <c r="B10" i="13" l="1"/>
  <c r="B6" i="13"/>
  <c r="B13" i="13" s="1"/>
  <c r="H3" i="12"/>
  <c r="T6" i="9"/>
  <c r="H6" i="12" s="1"/>
  <c r="E10" i="13"/>
  <c r="K6" i="13"/>
  <c r="E13" i="13" s="1"/>
  <c r="D3" i="12"/>
  <c r="H6" i="9"/>
  <c r="D6" i="12" s="1"/>
  <c r="F10" i="13"/>
  <c r="N6" i="13"/>
  <c r="F13" i="13" s="1"/>
  <c r="C3" i="12"/>
  <c r="E6" i="9"/>
  <c r="C6" i="12" s="1"/>
  <c r="B3" i="12"/>
  <c r="B6" i="9"/>
  <c r="B6" i="12" s="1"/>
  <c r="B9" i="12"/>
  <c r="B12" i="9"/>
  <c r="B12" i="12" s="1"/>
  <c r="G3" i="12"/>
  <c r="Q6" i="9"/>
  <c r="G6" i="12" s="1"/>
  <c r="G10" i="13"/>
  <c r="Q6" i="13"/>
  <c r="G13" i="13" s="1"/>
  <c r="H10" i="13"/>
  <c r="T6" i="13"/>
  <c r="H13" i="13" s="1"/>
  <c r="D10" i="13"/>
  <c r="H6" i="13"/>
  <c r="D13" i="13" s="1"/>
  <c r="E3" i="12"/>
  <c r="K6" i="9"/>
  <c r="E6" i="12" s="1"/>
  <c r="F3" i="12"/>
  <c r="N6" i="9"/>
  <c r="F6" i="12" s="1"/>
  <c r="C10" i="13"/>
  <c r="E6" i="13"/>
  <c r="C13" i="13" s="1"/>
</calcChain>
</file>

<file path=xl/sharedStrings.xml><?xml version="1.0" encoding="utf-8"?>
<sst xmlns="http://schemas.openxmlformats.org/spreadsheetml/2006/main" count="125" uniqueCount="71">
  <si>
    <t>Currency</t>
  </si>
  <si>
    <t>USD</t>
  </si>
  <si>
    <t>EUR</t>
  </si>
  <si>
    <t>JPY</t>
  </si>
  <si>
    <t>GBP</t>
  </si>
  <si>
    <t>CHF</t>
  </si>
  <si>
    <t>Total</t>
  </si>
  <si>
    <t>Others</t>
  </si>
  <si>
    <t>USD</t>
    <phoneticPr fontId="1" type="noConversion"/>
  </si>
  <si>
    <t>EUR</t>
    <phoneticPr fontId="1" type="noConversion"/>
  </si>
  <si>
    <t>GBP</t>
    <phoneticPr fontId="1" type="noConversion"/>
  </si>
  <si>
    <t>JPY</t>
    <phoneticPr fontId="1" type="noConversion"/>
  </si>
  <si>
    <t>CHF</t>
    <phoneticPr fontId="1" type="noConversion"/>
  </si>
  <si>
    <t>Other</t>
    <phoneticPr fontId="1" type="noConversion"/>
  </si>
  <si>
    <t>SUM</t>
    <phoneticPr fontId="1" type="noConversion"/>
  </si>
  <si>
    <t>2001Q1</t>
  </si>
  <si>
    <t>2002Q1</t>
  </si>
  <si>
    <t>2003Q1</t>
  </si>
  <si>
    <t>2004Q1</t>
  </si>
  <si>
    <t>2005Q1</t>
  </si>
  <si>
    <t>2006Q1</t>
  </si>
  <si>
    <t>2007Q1</t>
  </si>
  <si>
    <t>2008Q1</t>
  </si>
  <si>
    <t>2009Q1</t>
  </si>
  <si>
    <t>2010Q1</t>
  </si>
  <si>
    <t>2011Q1</t>
  </si>
  <si>
    <t>2012Q1</t>
  </si>
  <si>
    <t>2013Q1</t>
  </si>
  <si>
    <t>2014Q1</t>
  </si>
  <si>
    <t>2015Q1</t>
  </si>
  <si>
    <t>2016Q1</t>
  </si>
  <si>
    <t>2017Q1</t>
  </si>
  <si>
    <t>2018Q1</t>
  </si>
  <si>
    <t>2019Q1</t>
  </si>
  <si>
    <t>2020Q1</t>
  </si>
  <si>
    <t>2021Q1</t>
  </si>
  <si>
    <t>Allocated Reserves</t>
  </si>
  <si>
    <t>Claims in U.S. dollars</t>
  </si>
  <si>
    <t>Claims in euro</t>
  </si>
  <si>
    <t>Claims in Japanese yen</t>
  </si>
  <si>
    <t>Claims in pounds sterling</t>
  </si>
  <si>
    <t>Claims in Swiss francs</t>
  </si>
  <si>
    <t>Claims in other currencies</t>
  </si>
  <si>
    <t>Euro</t>
    <phoneticPr fontId="1" type="noConversion"/>
  </si>
  <si>
    <t>Others</t>
    <phoneticPr fontId="1" type="noConversion"/>
  </si>
  <si>
    <t>Others</t>
    <phoneticPr fontId="1" type="noConversion"/>
  </si>
  <si>
    <t>Vehicle</t>
  </si>
  <si>
    <t>Vehicle</t>
    <phoneticPr fontId="1" type="noConversion"/>
  </si>
  <si>
    <t>Banking</t>
  </si>
  <si>
    <t>Banking</t>
    <phoneticPr fontId="1" type="noConversion"/>
  </si>
  <si>
    <t>Securities</t>
  </si>
  <si>
    <t>Securities</t>
    <phoneticPr fontId="1" type="noConversion"/>
  </si>
  <si>
    <t>Reserve</t>
  </si>
  <si>
    <t>Reserve</t>
    <phoneticPr fontId="1" type="noConversion"/>
  </si>
  <si>
    <t>Average</t>
  </si>
  <si>
    <t>Average</t>
    <phoneticPr fontId="1" type="noConversion"/>
  </si>
  <si>
    <t>EURO</t>
  </si>
  <si>
    <t>EURO</t>
    <phoneticPr fontId="1" type="noConversion"/>
  </si>
  <si>
    <t>Vehicle (N=2)</t>
    <phoneticPr fontId="1" type="noConversion"/>
  </si>
  <si>
    <t>Banking (N=2)</t>
    <phoneticPr fontId="1" type="noConversion"/>
  </si>
  <si>
    <t>Securities (N=2)</t>
    <phoneticPr fontId="1" type="noConversion"/>
  </si>
  <si>
    <t>Average (CR=2)</t>
    <phoneticPr fontId="1" type="noConversion"/>
  </si>
  <si>
    <t>Reserve (N=2)</t>
    <phoneticPr fontId="1" type="noConversion"/>
  </si>
  <si>
    <t>Banking (N=5)</t>
    <phoneticPr fontId="1" type="noConversion"/>
  </si>
  <si>
    <t>Vehicle (N=5)</t>
    <phoneticPr fontId="1" type="noConversion"/>
  </si>
  <si>
    <t>Securities (N=5)</t>
    <phoneticPr fontId="1" type="noConversion"/>
  </si>
  <si>
    <t>Reserve (N=5)</t>
    <phoneticPr fontId="1" type="noConversion"/>
  </si>
  <si>
    <t>Average (CR=5)</t>
    <phoneticPr fontId="1" type="noConversion"/>
  </si>
  <si>
    <t>Security</t>
    <phoneticPr fontId="1" type="noConversion"/>
  </si>
  <si>
    <t>Total</t>
    <phoneticPr fontId="1" type="noConversion"/>
  </si>
  <si>
    <t>(這數字已經除2)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</si>
</sst>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_ "/>
    <numFmt numFmtId="165" formatCode="0.0%"/>
    <numFmt numFmtId="166" formatCode="0.000_ "/>
  </numFmts>
  <fonts count="9" x14ac:knownFonts="1">
    <font>
      <sz val="12"/>
      <color theme="1"/>
      <name val="Calibri"/>
      <family val="2"/>
      <charset val="136"/>
      <scheme val="minor"/>
    </font>
    <font>
      <sz val="9"/>
      <name val="Calibri"/>
      <family val="2"/>
      <charset val="136"/>
      <scheme val="minor"/>
    </font>
    <font>
      <sz val="11"/>
      <name val="Calibri"/>
      <family val="1"/>
      <charset val="136"/>
      <scheme val="minor"/>
    </font>
    <font>
      <sz val="12"/>
      <color theme="1"/>
      <name val="Calibri"/>
      <family val="1"/>
      <charset val="136"/>
      <scheme val="minor"/>
    </font>
    <font>
      <sz val="12"/>
      <color rgb="FF9C5700"/>
      <name val="Calibri"/>
      <family val="2"/>
      <charset val="136"/>
      <scheme val="minor"/>
    </font>
    <font>
      <sz val="12"/>
      <name val="Calibri"/>
      <family val="2"/>
    </font>
    <font>
      <sz val="11"/>
      <name val="Times New Roman"/>
      <family val="1"/>
    </font>
    <font>
      <sz val="12"/>
      <color theme="1"/>
      <name val="Times New Roman"/>
      <family val="1"/>
    </font>
    <font>
      <sz val="1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auto="1"/>
      </top>
      <bottom style="thin">
        <color indexed="64"/>
      </bottom>
      <diagonal/>
    </border>
    <border>
      <left/>
      <right style="medium">
        <color indexed="64"/>
      </right>
      <top style="medium">
        <color auto="1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4" fillId="3" borderId="0" applyNumberFormat="0" applyBorder="0" applyAlignment="0" applyProtection="0">
      <alignment vertical="center"/>
    </xf>
  </cellStyleXfs>
  <cellXfs count="37">
    <xf numFmtId="0" fontId="0" fillId="0" borderId="0" xfId="0">
      <alignment vertical="center"/>
    </xf>
    <xf numFmtId="0" fontId="3" fillId="0" borderId="0" xfId="0" applyFont="1">
      <alignment vertical="center"/>
    </xf>
    <xf numFmtId="164" fontId="0" fillId="0" borderId="0" xfId="0" applyNumberFormat="1">
      <alignment vertical="center"/>
    </xf>
    <xf numFmtId="0" fontId="0" fillId="0" borderId="1" xfId="0" applyBorder="1">
      <alignment vertical="center"/>
    </xf>
    <xf numFmtId="165" fontId="0" fillId="0" borderId="1" xfId="0" applyNumberFormat="1" applyBorder="1">
      <alignment vertical="center"/>
    </xf>
    <xf numFmtId="165" fontId="0" fillId="0" borderId="0" xfId="0" applyNumberFormat="1">
      <alignment vertical="center"/>
    </xf>
    <xf numFmtId="0" fontId="2" fillId="0" borderId="1" xfId="0" applyFont="1" applyBorder="1" applyAlignment="1"/>
    <xf numFmtId="0" fontId="2" fillId="2" borderId="1" xfId="0" applyFont="1" applyFill="1" applyBorder="1" applyAlignment="1">
      <alignment indent="2"/>
    </xf>
    <xf numFmtId="0" fontId="2" fillId="2" borderId="1" xfId="0" applyFont="1" applyFill="1" applyBorder="1" applyAlignment="1"/>
    <xf numFmtId="0" fontId="2" fillId="0" borderId="1" xfId="0" applyFont="1" applyBorder="1" applyAlignment="1">
      <alignment indent="2"/>
    </xf>
    <xf numFmtId="0" fontId="3" fillId="0" borderId="1" xfId="0" applyFont="1" applyBorder="1">
      <alignment vertical="center"/>
    </xf>
    <xf numFmtId="0" fontId="5" fillId="0" borderId="1" xfId="0" applyFont="1" applyFill="1" applyBorder="1" applyAlignment="1" applyProtection="1">
      <alignment vertical="center" wrapText="1"/>
      <protection locked="0"/>
    </xf>
    <xf numFmtId="0" fontId="5" fillId="0" borderId="1" xfId="0" applyFont="1" applyFill="1" applyBorder="1" applyAlignment="1" applyProtection="1">
      <alignment vertical="top" wrapText="1"/>
      <protection locked="0"/>
    </xf>
    <xf numFmtId="4" fontId="5" fillId="0" borderId="1" xfId="0" applyNumberFormat="1" applyFont="1" applyFill="1" applyBorder="1" applyAlignment="1" applyProtection="1">
      <alignment vertical="top" wrapText="1"/>
      <protection locked="0"/>
    </xf>
    <xf numFmtId="0" fontId="5" fillId="0" borderId="1" xfId="0" applyNumberFormat="1" applyFont="1" applyFill="1" applyBorder="1" applyAlignment="1" applyProtection="1">
      <alignment vertical="top" wrapText="1"/>
      <protection locked="0"/>
    </xf>
    <xf numFmtId="0" fontId="0" fillId="0" borderId="1" xfId="0" applyFill="1" applyBorder="1">
      <alignment vertical="center"/>
    </xf>
    <xf numFmtId="10" fontId="0" fillId="0" borderId="0" xfId="0" applyNumberFormat="1">
      <alignment vertical="center"/>
    </xf>
    <xf numFmtId="165" fontId="4" fillId="3" borderId="0" xfId="1" applyNumberFormat="1">
      <alignment vertical="center"/>
    </xf>
    <xf numFmtId="0" fontId="4" fillId="3" borderId="0" xfId="1">
      <alignment vertical="center"/>
    </xf>
    <xf numFmtId="166" fontId="0" fillId="0" borderId="0" xfId="0" applyNumberFormat="1">
      <alignment vertical="center"/>
    </xf>
    <xf numFmtId="166" fontId="4" fillId="3" borderId="0" xfId="1" applyNumberFormat="1">
      <alignment vertical="center"/>
    </xf>
    <xf numFmtId="10" fontId="4" fillId="3" borderId="0" xfId="1" applyNumberFormat="1">
      <alignment vertical="center"/>
    </xf>
    <xf numFmtId="0" fontId="6" fillId="0" borderId="0" xfId="0" applyFont="1" applyAlignment="1"/>
    <xf numFmtId="0" fontId="7" fillId="0" borderId="0" xfId="0" applyFont="1">
      <alignment vertical="center"/>
    </xf>
    <xf numFmtId="0" fontId="8" fillId="4" borderId="2" xfId="0" applyFont="1" applyFill="1" applyBorder="1" applyAlignment="1"/>
    <xf numFmtId="0" fontId="8" fillId="4" borderId="3" xfId="0" applyFont="1" applyFill="1" applyBorder="1" applyAlignment="1"/>
    <xf numFmtId="0" fontId="8" fillId="4" borderId="4" xfId="0" applyFont="1" applyFill="1" applyBorder="1" applyAlignment="1"/>
    <xf numFmtId="0" fontId="8" fillId="4" borderId="5" xfId="0" applyFont="1" applyFill="1" applyBorder="1" applyAlignment="1"/>
    <xf numFmtId="0" fontId="8" fillId="4" borderId="6" xfId="0" applyFont="1" applyFill="1" applyBorder="1" applyAlignment="1"/>
    <xf numFmtId="0" fontId="8" fillId="4" borderId="1" xfId="0" applyFont="1" applyFill="1" applyBorder="1" applyAlignment="1"/>
    <xf numFmtId="0" fontId="8" fillId="4" borderId="7" xfId="0" applyFont="1" applyFill="1" applyBorder="1" applyAlignment="1"/>
    <xf numFmtId="0" fontId="8" fillId="4" borderId="8" xfId="0" applyFont="1" applyFill="1" applyBorder="1" applyAlignment="1"/>
    <xf numFmtId="0" fontId="8" fillId="4" borderId="9" xfId="0" applyFont="1" applyFill="1" applyBorder="1" applyAlignment="1"/>
    <xf numFmtId="0" fontId="8" fillId="4" borderId="10" xfId="0" applyFont="1" applyFill="1" applyBorder="1" applyAlignment="1"/>
    <xf numFmtId="0" fontId="0" fillId="2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b="0"/>
              <a:t>6.1</a:t>
            </a:r>
            <a:r>
              <a:rPr lang="en-US" altLang="zh-TW" b="0" baseline="0"/>
              <a:t> Triennial Vehicle Currency Role (2001-2019)</a:t>
            </a:r>
          </a:p>
          <a:p>
            <a:pPr>
              <a:defRPr/>
            </a:pPr>
            <a:r>
              <a:rPr lang="en-US" altLang="zh-TW" b="0" baseline="0"/>
              <a:t>Source: </a:t>
            </a:r>
            <a:r>
              <a:rPr lang="en-US" altLang="zh-TW" baseline="0"/>
              <a:t>Bank of International Settlements, "</a:t>
            </a:r>
            <a:r>
              <a:rPr lang="en-US" sz="1400" b="0" i="0" u="none" strike="noStrike" baseline="0">
                <a:effectLst/>
              </a:rPr>
              <a:t>Turnover of OTC foreign exchange instruments, by currency," accessed October 15, 2021, https://stats.bis.org/statx/srs/table/d11.3</a:t>
            </a:r>
            <a:r>
              <a:rPr lang="en-US" sz="1400" b="1" i="0" u="none" strike="noStrike" baseline="0">
                <a:effectLst/>
              </a:rPr>
              <a:t>.</a:t>
            </a:r>
            <a:endParaRPr lang="zh-TW" altLang="en-US"/>
          </a:p>
        </c:rich>
      </c:tx>
      <c:layout>
        <c:manualLayout>
          <c:xMode val="edge"/>
          <c:yMode val="edge"/>
          <c:x val="0.12980161119040048"/>
          <c:y val="0.8285388994307398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W"/>
        </a:p>
      </c:txPr>
    </c:title>
    <c:autoTitleDeleted val="0"/>
    <c:plotArea>
      <c:layout>
        <c:manualLayout>
          <c:layoutTarget val="inner"/>
          <c:xMode val="edge"/>
          <c:yMode val="edge"/>
          <c:x val="9.2057666248858139E-2"/>
          <c:y val="2.272540983606558E-2"/>
          <c:w val="0.88371325465906803"/>
          <c:h val="0.66070283434684518"/>
        </c:manualLayout>
      </c:layout>
      <c:lineChart>
        <c:grouping val="standard"/>
        <c:varyColors val="0"/>
        <c:ser>
          <c:idx val="0"/>
          <c:order val="0"/>
          <c:tx>
            <c:strRef>
              <c:f>'6_1_VC'!$A$11</c:f>
              <c:strCache>
                <c:ptCount val="1"/>
                <c:pt idx="0">
                  <c:v>USD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'6_1_VC'!$B$10:$H$10</c:f>
              <c:numCache>
                <c:formatCode>General</c:formatCode>
                <c:ptCount val="7"/>
                <c:pt idx="0">
                  <c:v>2001</c:v>
                </c:pt>
                <c:pt idx="1">
                  <c:v>2004</c:v>
                </c:pt>
                <c:pt idx="2">
                  <c:v>2007</c:v>
                </c:pt>
                <c:pt idx="3">
                  <c:v>2010</c:v>
                </c:pt>
                <c:pt idx="4">
                  <c:v>2013</c:v>
                </c:pt>
                <c:pt idx="5">
                  <c:v>2016</c:v>
                </c:pt>
                <c:pt idx="6">
                  <c:v>2019</c:v>
                </c:pt>
              </c:numCache>
            </c:numRef>
          </c:cat>
          <c:val>
            <c:numRef>
              <c:f>'6_1_VC'!$B$11:$H$11</c:f>
              <c:numCache>
                <c:formatCode>0.0%</c:formatCode>
                <c:ptCount val="7"/>
                <c:pt idx="0">
                  <c:v>0.89911218724778041</c:v>
                </c:pt>
                <c:pt idx="1">
                  <c:v>0.88004136504653563</c:v>
                </c:pt>
                <c:pt idx="2">
                  <c:v>0.85589651022864022</c:v>
                </c:pt>
                <c:pt idx="3">
                  <c:v>0.84847722124339287</c:v>
                </c:pt>
                <c:pt idx="4">
                  <c:v>0.87026320701885385</c:v>
                </c:pt>
                <c:pt idx="5">
                  <c:v>0.87583892617449666</c:v>
                </c:pt>
                <c:pt idx="6">
                  <c:v>0.88309325246398784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27-43AA-A9D0-7091090C02CA}"/>
            </c:ext>
          </c:extLst>
        </c:ser>
        <c:ser>
          <c:idx val="1"/>
          <c:order val="1"/>
          <c:tx>
            <c:strRef>
              <c:f>'6_1_VC'!$A$12</c:f>
              <c:strCache>
                <c:ptCount val="1"/>
                <c:pt idx="0">
                  <c:v>EUR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'6_1_VC'!$B$10:$H$10</c:f>
              <c:numCache>
                <c:formatCode>General</c:formatCode>
                <c:ptCount val="7"/>
                <c:pt idx="0">
                  <c:v>2001</c:v>
                </c:pt>
                <c:pt idx="1">
                  <c:v>2004</c:v>
                </c:pt>
                <c:pt idx="2">
                  <c:v>2007</c:v>
                </c:pt>
                <c:pt idx="3">
                  <c:v>2010</c:v>
                </c:pt>
                <c:pt idx="4">
                  <c:v>2013</c:v>
                </c:pt>
                <c:pt idx="5">
                  <c:v>2016</c:v>
                </c:pt>
                <c:pt idx="6">
                  <c:v>2019</c:v>
                </c:pt>
              </c:numCache>
            </c:numRef>
          </c:cat>
          <c:val>
            <c:numRef>
              <c:f>'6_1_VC'!$B$12:$H$12</c:f>
              <c:numCache>
                <c:formatCode>0.0%</c:formatCode>
                <c:ptCount val="7"/>
                <c:pt idx="0">
                  <c:v>0.37933817594834546</c:v>
                </c:pt>
                <c:pt idx="1">
                  <c:v>0.37435367114788004</c:v>
                </c:pt>
                <c:pt idx="2">
                  <c:v>0.37033694344163659</c:v>
                </c:pt>
                <c:pt idx="3">
                  <c:v>0.3903850994210924</c:v>
                </c:pt>
                <c:pt idx="4">
                  <c:v>0.33414224379316781</c:v>
                </c:pt>
                <c:pt idx="5">
                  <c:v>0.31385708645874455</c:v>
                </c:pt>
                <c:pt idx="6">
                  <c:v>0.32282031842304776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27-43AA-A9D0-7091090C02CA}"/>
            </c:ext>
          </c:extLst>
        </c:ser>
        <c:ser>
          <c:idx val="2"/>
          <c:order val="2"/>
          <c:tx>
            <c:strRef>
              <c:f>'6_1_VC'!$A$13</c:f>
              <c:strCache>
                <c:ptCount val="1"/>
                <c:pt idx="0">
                  <c:v>JPY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'6_1_VC'!$B$10:$H$10</c:f>
              <c:numCache>
                <c:formatCode>General</c:formatCode>
                <c:ptCount val="7"/>
                <c:pt idx="0">
                  <c:v>2001</c:v>
                </c:pt>
                <c:pt idx="1">
                  <c:v>2004</c:v>
                </c:pt>
                <c:pt idx="2">
                  <c:v>2007</c:v>
                </c:pt>
                <c:pt idx="3">
                  <c:v>2010</c:v>
                </c:pt>
                <c:pt idx="4">
                  <c:v>2013</c:v>
                </c:pt>
                <c:pt idx="5">
                  <c:v>2016</c:v>
                </c:pt>
                <c:pt idx="6">
                  <c:v>2019</c:v>
                </c:pt>
              </c:numCache>
            </c:numRef>
          </c:cat>
          <c:val>
            <c:numRef>
              <c:f>'6_1_VC'!$B$13:$H$13</c:f>
              <c:numCache>
                <c:formatCode>0.0%</c:formatCode>
                <c:ptCount val="7"/>
                <c:pt idx="0">
                  <c:v>0.23567393058918482</c:v>
                </c:pt>
                <c:pt idx="1">
                  <c:v>0.20837642192347466</c:v>
                </c:pt>
                <c:pt idx="2">
                  <c:v>0.17238267148014441</c:v>
                </c:pt>
                <c:pt idx="3">
                  <c:v>0.18978102189781021</c:v>
                </c:pt>
                <c:pt idx="4">
                  <c:v>0.23053948105282807</c:v>
                </c:pt>
                <c:pt idx="5">
                  <c:v>0.21634425582313463</c:v>
                </c:pt>
                <c:pt idx="6">
                  <c:v>0.16800606520090977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27-43AA-A9D0-7091090C02CA}"/>
            </c:ext>
          </c:extLst>
        </c:ser>
        <c:ser>
          <c:idx val="3"/>
          <c:order val="3"/>
          <c:tx>
            <c:strRef>
              <c:f>'6_1_VC'!$A$14</c:f>
              <c:strCache>
                <c:ptCount val="1"/>
                <c:pt idx="0">
                  <c:v>GBP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'6_1_VC'!$B$10:$H$10</c:f>
              <c:numCache>
                <c:formatCode>General</c:formatCode>
                <c:ptCount val="7"/>
                <c:pt idx="0">
                  <c:v>2001</c:v>
                </c:pt>
                <c:pt idx="1">
                  <c:v>2004</c:v>
                </c:pt>
                <c:pt idx="2">
                  <c:v>2007</c:v>
                </c:pt>
                <c:pt idx="3">
                  <c:v>2010</c:v>
                </c:pt>
                <c:pt idx="4">
                  <c:v>2013</c:v>
                </c:pt>
                <c:pt idx="5">
                  <c:v>2016</c:v>
                </c:pt>
                <c:pt idx="6">
                  <c:v>2019</c:v>
                </c:pt>
              </c:numCache>
            </c:numRef>
          </c:cat>
          <c:val>
            <c:numRef>
              <c:f>'6_1_VC'!$B$14:$H$14</c:f>
              <c:numCache>
                <c:formatCode>0.0%</c:formatCode>
                <c:ptCount val="7"/>
                <c:pt idx="0">
                  <c:v>0.13075060532687652</c:v>
                </c:pt>
                <c:pt idx="1">
                  <c:v>0.16494312306101344</c:v>
                </c:pt>
                <c:pt idx="2">
                  <c:v>0.14861612515042119</c:v>
                </c:pt>
                <c:pt idx="3">
                  <c:v>0.12886987163352631</c:v>
                </c:pt>
                <c:pt idx="4">
                  <c:v>0.11816315101736047</c:v>
                </c:pt>
                <c:pt idx="5">
                  <c:v>0.12810896170548755</c:v>
                </c:pt>
                <c:pt idx="6">
                  <c:v>0.12797573919636088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027-43AA-A9D0-7091090C02CA}"/>
            </c:ext>
          </c:extLst>
        </c:ser>
        <c:ser>
          <c:idx val="4"/>
          <c:order val="4"/>
          <c:tx>
            <c:strRef>
              <c:f>'6_1_VC'!$A$15</c:f>
              <c:strCache>
                <c:ptCount val="1"/>
                <c:pt idx="0">
                  <c:v>CHF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'6_1_VC'!$B$10:$H$10</c:f>
              <c:numCache>
                <c:formatCode>General</c:formatCode>
                <c:ptCount val="7"/>
                <c:pt idx="0">
                  <c:v>2001</c:v>
                </c:pt>
                <c:pt idx="1">
                  <c:v>2004</c:v>
                </c:pt>
                <c:pt idx="2">
                  <c:v>2007</c:v>
                </c:pt>
                <c:pt idx="3">
                  <c:v>2010</c:v>
                </c:pt>
                <c:pt idx="4">
                  <c:v>2013</c:v>
                </c:pt>
                <c:pt idx="5">
                  <c:v>2016</c:v>
                </c:pt>
                <c:pt idx="6">
                  <c:v>2019</c:v>
                </c:pt>
              </c:numCache>
            </c:numRef>
          </c:cat>
          <c:val>
            <c:numRef>
              <c:f>'6_1_VC'!$B$15:$H$15</c:f>
              <c:numCache>
                <c:formatCode>0.0%</c:formatCode>
                <c:ptCount val="7"/>
                <c:pt idx="0">
                  <c:v>5.9725585149313962E-2</c:v>
                </c:pt>
                <c:pt idx="1">
                  <c:v>6.0496380558428126E-2</c:v>
                </c:pt>
                <c:pt idx="2">
                  <c:v>6.8291215403128755E-2</c:v>
                </c:pt>
                <c:pt idx="3">
                  <c:v>6.2924742008557771E-2</c:v>
                </c:pt>
                <c:pt idx="4">
                  <c:v>5.1521373903304087E-2</c:v>
                </c:pt>
                <c:pt idx="5">
                  <c:v>4.7966837741808134E-2</c:v>
                </c:pt>
                <c:pt idx="6">
                  <c:v>4.9583017437452616E-2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027-43AA-A9D0-7091090C02CA}"/>
            </c:ext>
          </c:extLst>
        </c:ser>
        <c:ser>
          <c:idx val="5"/>
          <c:order val="5"/>
          <c:tx>
            <c:strRef>
              <c:f>'6_1_VC'!$A$16</c:f>
              <c:strCache>
                <c:ptCount val="1"/>
                <c:pt idx="0">
                  <c:v>Others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'6_1_VC'!$B$10:$H$10</c:f>
              <c:numCache>
                <c:formatCode>General</c:formatCode>
                <c:ptCount val="7"/>
                <c:pt idx="0">
                  <c:v>2001</c:v>
                </c:pt>
                <c:pt idx="1">
                  <c:v>2004</c:v>
                </c:pt>
                <c:pt idx="2">
                  <c:v>2007</c:v>
                </c:pt>
                <c:pt idx="3">
                  <c:v>2010</c:v>
                </c:pt>
                <c:pt idx="4">
                  <c:v>2013</c:v>
                </c:pt>
                <c:pt idx="5">
                  <c:v>2016</c:v>
                </c:pt>
                <c:pt idx="6">
                  <c:v>2019</c:v>
                </c:pt>
              </c:numCache>
            </c:numRef>
          </c:cat>
          <c:val>
            <c:numRef>
              <c:f>'6_1_VC'!$B$16:$H$16</c:f>
              <c:numCache>
                <c:formatCode>0.0%</c:formatCode>
                <c:ptCount val="7"/>
                <c:pt idx="0">
                  <c:v>0.29701372074253429</c:v>
                </c:pt>
                <c:pt idx="1">
                  <c:v>0.31230610134436404</c:v>
                </c:pt>
                <c:pt idx="2">
                  <c:v>0.38477737665463296</c:v>
                </c:pt>
                <c:pt idx="3">
                  <c:v>0.37956204379562042</c:v>
                </c:pt>
                <c:pt idx="4">
                  <c:v>0.39499719992533133</c:v>
                </c:pt>
                <c:pt idx="5">
                  <c:v>0.41748914330833004</c:v>
                </c:pt>
                <c:pt idx="6">
                  <c:v>0.44882486732373011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B8-4F9C-9415-973EB24057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0099048"/>
        <c:axId val="570099376"/>
      </c:lineChart>
      <c:catAx>
        <c:axId val="570099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W"/>
          </a:p>
        </c:txPr>
        <c:crossAx val="570099376"/>
        <c:crosses val="autoZero"/>
        <c:auto val="1"/>
        <c:lblAlgn val="ctr"/>
        <c:lblOffset val="100"/>
        <c:noMultiLvlLbl val="0"/>
      </c:catAx>
      <c:valAx>
        <c:axId val="57009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W"/>
          </a:p>
        </c:txPr>
        <c:crossAx val="570099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9689586820490967"/>
          <c:y val="0.76276875494927465"/>
          <c:w val="0.63704527334372907"/>
          <c:h val="3.458016006195947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W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6.6-B2:</a:t>
            </a:r>
            <a:r>
              <a:rPr lang="en-US" altLang="zh-TW" baseline="0"/>
              <a:t> </a:t>
            </a:r>
            <a:r>
              <a:rPr lang="en-US" altLang="zh-TW"/>
              <a:t>Concentration Ratio</a:t>
            </a:r>
            <a:r>
              <a:rPr lang="en-US" altLang="zh-TW" baseline="0"/>
              <a:t> (N=5, Triennial)</a:t>
            </a:r>
          </a:p>
          <a:p>
            <a:pPr>
              <a:defRPr/>
            </a:pPr>
            <a:r>
              <a:rPr lang="en-US" altLang="zh-TW" baseline="0"/>
              <a:t>Source: Authors' own elaboration</a:t>
            </a:r>
            <a:endParaRPr lang="zh-TW" altLang="en-US"/>
          </a:p>
        </c:rich>
      </c:tx>
      <c:layout>
        <c:manualLayout>
          <c:xMode val="edge"/>
          <c:yMode val="edge"/>
          <c:x val="0.19155905596505671"/>
          <c:y val="0.9180334728033472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W"/>
        </a:p>
      </c:txPr>
    </c:title>
    <c:autoTitleDeleted val="0"/>
    <c:plotArea>
      <c:layout>
        <c:manualLayout>
          <c:layoutTarget val="inner"/>
          <c:xMode val="edge"/>
          <c:yMode val="edge"/>
          <c:x val="0.12463549757453248"/>
          <c:y val="3.3420584456231674E-2"/>
          <c:w val="0.87031194210324281"/>
          <c:h val="0.76247836855371409"/>
        </c:manualLayout>
      </c:layout>
      <c:lineChart>
        <c:grouping val="standard"/>
        <c:varyColors val="0"/>
        <c:ser>
          <c:idx val="0"/>
          <c:order val="0"/>
          <c:tx>
            <c:strRef>
              <c:f>'6_6_B_CONC_RATIO_TRI'!$A$8</c:f>
              <c:strCache>
                <c:ptCount val="1"/>
                <c:pt idx="0">
                  <c:v>Vehicle (N=5)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'6_6_B_CONC_RATIO_TRI'!$B$1:$H$1</c:f>
              <c:numCache>
                <c:formatCode>General</c:formatCode>
                <c:ptCount val="7"/>
                <c:pt idx="0">
                  <c:v>2001</c:v>
                </c:pt>
                <c:pt idx="1">
                  <c:v>2004</c:v>
                </c:pt>
                <c:pt idx="2">
                  <c:v>2007</c:v>
                </c:pt>
                <c:pt idx="3">
                  <c:v>2010</c:v>
                </c:pt>
                <c:pt idx="4">
                  <c:v>2013</c:v>
                </c:pt>
                <c:pt idx="5">
                  <c:v>2016</c:v>
                </c:pt>
                <c:pt idx="6">
                  <c:v>2019</c:v>
                </c:pt>
              </c:numCache>
            </c:numRef>
          </c:cat>
          <c:val>
            <c:numRef>
              <c:f>'6_6_B_CONC_RATIO_TRI'!$B$8:$H$8</c:f>
              <c:numCache>
                <c:formatCode>0.0%</c:formatCode>
                <c:ptCount val="7"/>
                <c:pt idx="0">
                  <c:v>0.85230024213075062</c:v>
                </c:pt>
                <c:pt idx="1">
                  <c:v>0.84410548086866599</c:v>
                </c:pt>
                <c:pt idx="2">
                  <c:v>0.8077617328519856</c:v>
                </c:pt>
                <c:pt idx="3">
                  <c:v>0.81021897810218979</c:v>
                </c:pt>
                <c:pt idx="4">
                  <c:v>0.80231472839275708</c:v>
                </c:pt>
                <c:pt idx="5">
                  <c:v>0.79105803395183572</c:v>
                </c:pt>
                <c:pt idx="6">
                  <c:v>0.7757391963608794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0C-42FB-85B8-4A27A97A39B1}"/>
            </c:ext>
          </c:extLst>
        </c:ser>
        <c:ser>
          <c:idx val="1"/>
          <c:order val="1"/>
          <c:tx>
            <c:strRef>
              <c:f>'6_6_B_CONC_RATIO_TRI'!$A$9</c:f>
              <c:strCache>
                <c:ptCount val="1"/>
                <c:pt idx="0">
                  <c:v>Banking (N=5)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'6_6_B_CONC_RATIO_TRI'!$B$1:$H$1</c:f>
              <c:numCache>
                <c:formatCode>General</c:formatCode>
                <c:ptCount val="7"/>
                <c:pt idx="0">
                  <c:v>2001</c:v>
                </c:pt>
                <c:pt idx="1">
                  <c:v>2004</c:v>
                </c:pt>
                <c:pt idx="2">
                  <c:v>2007</c:v>
                </c:pt>
                <c:pt idx="3">
                  <c:v>2010</c:v>
                </c:pt>
                <c:pt idx="4">
                  <c:v>2013</c:v>
                </c:pt>
                <c:pt idx="5">
                  <c:v>2016</c:v>
                </c:pt>
                <c:pt idx="6">
                  <c:v>2019</c:v>
                </c:pt>
              </c:numCache>
            </c:numRef>
          </c:cat>
          <c:val>
            <c:numRef>
              <c:f>'6_6_B_CONC_RATIO_TRI'!$B$9:$H$9</c:f>
              <c:numCache>
                <c:formatCode>0.0%</c:formatCode>
                <c:ptCount val="7"/>
                <c:pt idx="0">
                  <c:v>0.9895425947968034</c:v>
                </c:pt>
                <c:pt idx="1">
                  <c:v>0.98646668390655978</c:v>
                </c:pt>
                <c:pt idx="2">
                  <c:v>0.98707774955475769</c:v>
                </c:pt>
                <c:pt idx="3">
                  <c:v>0.98492701681958916</c:v>
                </c:pt>
                <c:pt idx="4">
                  <c:v>0.97616769195716546</c:v>
                </c:pt>
                <c:pt idx="5">
                  <c:v>0.95735715004818001</c:v>
                </c:pt>
                <c:pt idx="6">
                  <c:v>0.95416835148287071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0C-42FB-85B8-4A27A97A39B1}"/>
            </c:ext>
          </c:extLst>
        </c:ser>
        <c:ser>
          <c:idx val="2"/>
          <c:order val="2"/>
          <c:tx>
            <c:strRef>
              <c:f>'6_6_B_CONC_RATIO_TRI'!$A$10</c:f>
              <c:strCache>
                <c:ptCount val="1"/>
                <c:pt idx="0">
                  <c:v>Securities (N=5)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'6_6_B_CONC_RATIO_TRI'!$B$1:$H$1</c:f>
              <c:numCache>
                <c:formatCode>General</c:formatCode>
                <c:ptCount val="7"/>
                <c:pt idx="0">
                  <c:v>2001</c:v>
                </c:pt>
                <c:pt idx="1">
                  <c:v>2004</c:v>
                </c:pt>
                <c:pt idx="2">
                  <c:v>2007</c:v>
                </c:pt>
                <c:pt idx="3">
                  <c:v>2010</c:v>
                </c:pt>
                <c:pt idx="4">
                  <c:v>2013</c:v>
                </c:pt>
                <c:pt idx="5">
                  <c:v>2016</c:v>
                </c:pt>
                <c:pt idx="6">
                  <c:v>2019</c:v>
                </c:pt>
              </c:numCache>
            </c:numRef>
          </c:cat>
          <c:val>
            <c:numRef>
              <c:f>'6_6_B_CONC_RATIO_TRI'!$B$10:$H$10</c:f>
              <c:numCache>
                <c:formatCode>0.0%</c:formatCode>
                <c:ptCount val="7"/>
                <c:pt idx="0">
                  <c:v>0.99179856115107923</c:v>
                </c:pt>
                <c:pt idx="1">
                  <c:v>0.99159460812233557</c:v>
                </c:pt>
                <c:pt idx="2">
                  <c:v>0.9854659594745786</c:v>
                </c:pt>
                <c:pt idx="3">
                  <c:v>0.98686147579002581</c:v>
                </c:pt>
                <c:pt idx="4">
                  <c:v>0.98294058389899919</c:v>
                </c:pt>
                <c:pt idx="5">
                  <c:v>0.96498099970768791</c:v>
                </c:pt>
                <c:pt idx="6">
                  <c:v>0.95880051772028563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0C-42FB-85B8-4A27A97A39B1}"/>
            </c:ext>
          </c:extLst>
        </c:ser>
        <c:ser>
          <c:idx val="3"/>
          <c:order val="3"/>
          <c:tx>
            <c:strRef>
              <c:f>'6_6_B_CONC_RATIO_TRI'!$A$11</c:f>
              <c:strCache>
                <c:ptCount val="1"/>
                <c:pt idx="0">
                  <c:v>Reserve (N=5)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'6_6_B_CONC_RATIO_TRI'!$B$1:$H$1</c:f>
              <c:numCache>
                <c:formatCode>General</c:formatCode>
                <c:ptCount val="7"/>
                <c:pt idx="0">
                  <c:v>2001</c:v>
                </c:pt>
                <c:pt idx="1">
                  <c:v>2004</c:v>
                </c:pt>
                <c:pt idx="2">
                  <c:v>2007</c:v>
                </c:pt>
                <c:pt idx="3">
                  <c:v>2010</c:v>
                </c:pt>
                <c:pt idx="4">
                  <c:v>2013</c:v>
                </c:pt>
                <c:pt idx="5">
                  <c:v>2016</c:v>
                </c:pt>
                <c:pt idx="6">
                  <c:v>2019</c:v>
                </c:pt>
              </c:numCache>
            </c:numRef>
          </c:cat>
          <c:val>
            <c:numRef>
              <c:f>'6_6_B_CONC_RATIO_TRI'!$B$11:$H$11</c:f>
              <c:numCache>
                <c:formatCode>0.0%</c:formatCode>
                <c:ptCount val="7"/>
                <c:pt idx="0">
                  <c:v>0.9857659109092719</c:v>
                </c:pt>
                <c:pt idx="1">
                  <c:v>0.98046873898031661</c:v>
                </c:pt>
                <c:pt idx="2">
                  <c:v>0.98024052008752549</c:v>
                </c:pt>
                <c:pt idx="3">
                  <c:v>0.96645285663822222</c:v>
                </c:pt>
                <c:pt idx="4">
                  <c:v>0.93453032392423196</c:v>
                </c:pt>
                <c:pt idx="5">
                  <c:v>0.93520480639406667</c:v>
                </c:pt>
                <c:pt idx="6">
                  <c:v>0.92044995567037635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10C-42FB-85B8-4A27A97A39B1}"/>
            </c:ext>
          </c:extLst>
        </c:ser>
        <c:ser>
          <c:idx val="4"/>
          <c:order val="4"/>
          <c:tx>
            <c:strRef>
              <c:f>'6_6_B_CONC_RATIO_TRI'!$A$12</c:f>
              <c:strCache>
                <c:ptCount val="1"/>
                <c:pt idx="0">
                  <c:v>Average (CR=5)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'6_6_B_CONC_RATIO_TRI'!$B$1:$H$1</c:f>
              <c:numCache>
                <c:formatCode>General</c:formatCode>
                <c:ptCount val="7"/>
                <c:pt idx="0">
                  <c:v>2001</c:v>
                </c:pt>
                <c:pt idx="1">
                  <c:v>2004</c:v>
                </c:pt>
                <c:pt idx="2">
                  <c:v>2007</c:v>
                </c:pt>
                <c:pt idx="3">
                  <c:v>2010</c:v>
                </c:pt>
                <c:pt idx="4">
                  <c:v>2013</c:v>
                </c:pt>
                <c:pt idx="5">
                  <c:v>2016</c:v>
                </c:pt>
                <c:pt idx="6">
                  <c:v>2019</c:v>
                </c:pt>
              </c:numCache>
            </c:numRef>
          </c:cat>
          <c:val>
            <c:numRef>
              <c:f>'6_6_B_CONC_RATIO_TRI'!$B$12:$H$12</c:f>
              <c:numCache>
                <c:formatCode>0.0%</c:formatCode>
                <c:ptCount val="7"/>
                <c:pt idx="0">
                  <c:v>0.9429122436713212</c:v>
                </c:pt>
                <c:pt idx="1">
                  <c:v>0.93786828862114346</c:v>
                </c:pt>
                <c:pt idx="2">
                  <c:v>0.92475803581805971</c:v>
                </c:pt>
                <c:pt idx="3">
                  <c:v>0.92085536034840654</c:v>
                </c:pt>
                <c:pt idx="4">
                  <c:v>0.90546639674835705</c:v>
                </c:pt>
                <c:pt idx="5">
                  <c:v>0.8958106384079455</c:v>
                </c:pt>
                <c:pt idx="6">
                  <c:v>0.88422452887761127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10C-42FB-85B8-4A27A97A39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6966032"/>
        <c:axId val="576963408"/>
      </c:lineChart>
      <c:catAx>
        <c:axId val="576966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W"/>
          </a:p>
        </c:txPr>
        <c:crossAx val="576963408"/>
        <c:crosses val="autoZero"/>
        <c:auto val="1"/>
        <c:lblAlgn val="ctr"/>
        <c:lblOffset val="100"/>
        <c:noMultiLvlLbl val="0"/>
      </c:catAx>
      <c:valAx>
        <c:axId val="576963408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W"/>
          </a:p>
        </c:txPr>
        <c:crossAx val="576966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736453132277633"/>
          <c:y val="0.84048067736302834"/>
          <c:w val="0.62527093735444739"/>
          <c:h val="6.74691134319507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W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6.7B:</a:t>
            </a:r>
            <a:r>
              <a:rPr lang="en-US" altLang="zh-TW" baseline="0"/>
              <a:t> HHI Index, 2001-2021</a:t>
            </a:r>
          </a:p>
          <a:p>
            <a:pPr>
              <a:defRPr/>
            </a:pPr>
            <a:r>
              <a:rPr lang="en-US" altLang="zh-TW" baseline="0"/>
              <a:t>Source: Authors' own elaboration</a:t>
            </a:r>
            <a:endParaRPr lang="zh-TW" altLang="en-US"/>
          </a:p>
        </c:rich>
      </c:tx>
      <c:layout>
        <c:manualLayout>
          <c:xMode val="edge"/>
          <c:yMode val="edge"/>
          <c:x val="0.24495252117875516"/>
          <c:y val="0.900455153949129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W"/>
        </a:p>
      </c:txPr>
    </c:title>
    <c:autoTitleDeleted val="0"/>
    <c:plotArea>
      <c:layout>
        <c:manualLayout>
          <c:layoutTarget val="inner"/>
          <c:xMode val="edge"/>
          <c:yMode val="edge"/>
          <c:x val="0.10133922284104731"/>
          <c:y val="2.1659973226238294E-2"/>
          <c:w val="0.86885047905597168"/>
          <c:h val="0.75791607374379411"/>
        </c:manualLayout>
      </c:layout>
      <c:lineChart>
        <c:grouping val="standard"/>
        <c:varyColors val="0"/>
        <c:ser>
          <c:idx val="0"/>
          <c:order val="0"/>
          <c:tx>
            <c:strRef>
              <c:f>'6_7_HHI'!$A$2</c:f>
              <c:strCache>
                <c:ptCount val="1"/>
                <c:pt idx="0">
                  <c:v>Vehicle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'6_7_HHI'!$B$1:$V$1</c:f>
              <c:numCache>
                <c:formatCode>General</c:formatCode>
                <c:ptCount val="21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</c:numCache>
            </c:numRef>
          </c:cat>
          <c:val>
            <c:numRef>
              <c:f>'6_7_HHI'!$B$2:$V$2</c:f>
              <c:numCache>
                <c:formatCode>0.000_ </c:formatCode>
                <c:ptCount val="21"/>
                <c:pt idx="0">
                  <c:v>0.27918059879318957</c:v>
                </c:pt>
                <c:pt idx="1">
                  <c:v>0.27918059879318957</c:v>
                </c:pt>
                <c:pt idx="2">
                  <c:v>0.27918059879318957</c:v>
                </c:pt>
                <c:pt idx="3">
                  <c:v>0.27160883883780046</c:v>
                </c:pt>
                <c:pt idx="4">
                  <c:v>0.27160883883780046</c:v>
                </c:pt>
                <c:pt idx="5">
                  <c:v>0.27160883883780046</c:v>
                </c:pt>
                <c:pt idx="6">
                  <c:v>0.26855703641676842</c:v>
                </c:pt>
                <c:pt idx="7">
                  <c:v>0.26855703641676842</c:v>
                </c:pt>
                <c:pt idx="8">
                  <c:v>0.26855703641676842</c:v>
                </c:pt>
                <c:pt idx="9">
                  <c:v>0.26824131728837408</c:v>
                </c:pt>
                <c:pt idx="10">
                  <c:v>0.26824131728837408</c:v>
                </c:pt>
                <c:pt idx="11">
                  <c:v>0.26824131728837408</c:v>
                </c:pt>
                <c:pt idx="12">
                  <c:v>0.27369932776951711</c:v>
                </c:pt>
                <c:pt idx="13">
                  <c:v>0.27369932776951711</c:v>
                </c:pt>
                <c:pt idx="14">
                  <c:v>0.27369932776951711</c:v>
                </c:pt>
                <c:pt idx="15">
                  <c:v>0.27635371018076588</c:v>
                </c:pt>
                <c:pt idx="16">
                  <c:v>0.27635371018076588</c:v>
                </c:pt>
                <c:pt idx="17">
                  <c:v>0.27635371018076588</c:v>
                </c:pt>
                <c:pt idx="18">
                  <c:v>0.28314317886192414</c:v>
                </c:pt>
                <c:pt idx="19">
                  <c:v>0.28314317886192414</c:v>
                </c:pt>
                <c:pt idx="20">
                  <c:v>0.28314317886192414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49-41CB-B636-4F9CC62269F6}"/>
            </c:ext>
          </c:extLst>
        </c:ser>
        <c:ser>
          <c:idx val="1"/>
          <c:order val="1"/>
          <c:tx>
            <c:strRef>
              <c:f>'6_7_HHI'!$A$3</c:f>
              <c:strCache>
                <c:ptCount val="1"/>
                <c:pt idx="0">
                  <c:v>Banking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'6_7_HHI'!$B$1:$V$1</c:f>
              <c:numCache>
                <c:formatCode>General</c:formatCode>
                <c:ptCount val="21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</c:numCache>
            </c:numRef>
          </c:cat>
          <c:val>
            <c:numRef>
              <c:f>'6_7_HHI'!$B$3:$V$3</c:f>
              <c:numCache>
                <c:formatCode>0.000_ </c:formatCode>
                <c:ptCount val="21"/>
                <c:pt idx="0">
                  <c:v>0.349556702832031</c:v>
                </c:pt>
                <c:pt idx="1">
                  <c:v>0.36793079664014722</c:v>
                </c:pt>
                <c:pt idx="2">
                  <c:v>0.36022812484637046</c:v>
                </c:pt>
                <c:pt idx="3">
                  <c:v>0.36266480177998039</c:v>
                </c:pt>
                <c:pt idx="4">
                  <c:v>0.3693577888608669</c:v>
                </c:pt>
                <c:pt idx="5">
                  <c:v>0.37563931570012193</c:v>
                </c:pt>
                <c:pt idx="6">
                  <c:v>0.36350705712873754</c:v>
                </c:pt>
                <c:pt idx="7">
                  <c:v>0.354633832464544</c:v>
                </c:pt>
                <c:pt idx="8">
                  <c:v>0.37195262874867047</c:v>
                </c:pt>
                <c:pt idx="9">
                  <c:v>0.37809890082525871</c:v>
                </c:pt>
                <c:pt idx="10">
                  <c:v>0.38226321842191852</c:v>
                </c:pt>
                <c:pt idx="11">
                  <c:v>0.38334965523756415</c:v>
                </c:pt>
                <c:pt idx="12">
                  <c:v>0.37278499992555902</c:v>
                </c:pt>
                <c:pt idx="13">
                  <c:v>0.37370843824028321</c:v>
                </c:pt>
                <c:pt idx="14">
                  <c:v>0.37273347837985071</c:v>
                </c:pt>
                <c:pt idx="15">
                  <c:v>0.37776939653929353</c:v>
                </c:pt>
                <c:pt idx="16">
                  <c:v>0.38916595146804001</c:v>
                </c:pt>
                <c:pt idx="17">
                  <c:v>0.3816630513382796</c:v>
                </c:pt>
                <c:pt idx="18">
                  <c:v>0.37676764808290253</c:v>
                </c:pt>
                <c:pt idx="19">
                  <c:v>0.37666607810832675</c:v>
                </c:pt>
                <c:pt idx="20">
                  <c:v>0.36600086296136336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49-41CB-B636-4F9CC62269F6}"/>
            </c:ext>
          </c:extLst>
        </c:ser>
        <c:ser>
          <c:idx val="2"/>
          <c:order val="2"/>
          <c:tx>
            <c:strRef>
              <c:f>'6_7_HHI'!$A$4</c:f>
              <c:strCache>
                <c:ptCount val="1"/>
                <c:pt idx="0">
                  <c:v>Securities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'6_7_HHI'!$B$1:$V$1</c:f>
              <c:numCache>
                <c:formatCode>General</c:formatCode>
                <c:ptCount val="21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</c:numCache>
            </c:numRef>
          </c:cat>
          <c:val>
            <c:numRef>
              <c:f>'6_7_HHI'!$B$4:$V$4</c:f>
              <c:numCache>
                <c:formatCode>0.000_ </c:formatCode>
                <c:ptCount val="21"/>
                <c:pt idx="0">
                  <c:v>0.38808299197764085</c:v>
                </c:pt>
                <c:pt idx="1">
                  <c:v>0.39483325624415361</c:v>
                </c:pt>
                <c:pt idx="2">
                  <c:v>0.38539222053230404</c:v>
                </c:pt>
                <c:pt idx="3">
                  <c:v>0.38348456624395694</c:v>
                </c:pt>
                <c:pt idx="4">
                  <c:v>0.38183731525590192</c:v>
                </c:pt>
                <c:pt idx="5">
                  <c:v>0.38304497065002352</c:v>
                </c:pt>
                <c:pt idx="6">
                  <c:v>0.38751014636909836</c:v>
                </c:pt>
                <c:pt idx="7">
                  <c:v>0.38172100746741006</c:v>
                </c:pt>
                <c:pt idx="8">
                  <c:v>0.39465629196230545</c:v>
                </c:pt>
                <c:pt idx="9">
                  <c:v>0.39673244326021312</c:v>
                </c:pt>
                <c:pt idx="10">
                  <c:v>0.39063535053306797</c:v>
                </c:pt>
                <c:pt idx="11">
                  <c:v>0.38531631184263876</c:v>
                </c:pt>
                <c:pt idx="12">
                  <c:v>0.38180350301726945</c:v>
                </c:pt>
                <c:pt idx="13">
                  <c:v>0.36364523166521051</c:v>
                </c:pt>
                <c:pt idx="14">
                  <c:v>0.36802642994739121</c:v>
                </c:pt>
                <c:pt idx="15">
                  <c:v>0.37432405932402385</c:v>
                </c:pt>
                <c:pt idx="16">
                  <c:v>0.38007584890009904</c:v>
                </c:pt>
                <c:pt idx="17">
                  <c:v>0.36542740815103714</c:v>
                </c:pt>
                <c:pt idx="18">
                  <c:v>0.37235655642491389</c:v>
                </c:pt>
                <c:pt idx="19">
                  <c:v>0.38092223886648419</c:v>
                </c:pt>
                <c:pt idx="20">
                  <c:v>0.37207155590361501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49-41CB-B636-4F9CC62269F6}"/>
            </c:ext>
          </c:extLst>
        </c:ser>
        <c:ser>
          <c:idx val="3"/>
          <c:order val="3"/>
          <c:tx>
            <c:strRef>
              <c:f>'6_7_HHI'!$A$5</c:f>
              <c:strCache>
                <c:ptCount val="1"/>
                <c:pt idx="0">
                  <c:v>Reserve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'6_7_HHI'!$B$1:$V$1</c:f>
              <c:numCache>
                <c:formatCode>General</c:formatCode>
                <c:ptCount val="21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</c:numCache>
            </c:numRef>
          </c:cat>
          <c:val>
            <c:numRef>
              <c:f>'6_7_HHI'!$B$5:$V$5</c:f>
              <c:numCache>
                <c:formatCode>0.000_ </c:formatCode>
                <c:ptCount val="21"/>
                <c:pt idx="0">
                  <c:v>0.55819951906522391</c:v>
                </c:pt>
                <c:pt idx="1">
                  <c:v>0.55452185110908103</c:v>
                </c:pt>
                <c:pt idx="2">
                  <c:v>0.5038800789254223</c:v>
                </c:pt>
                <c:pt idx="3">
                  <c:v>0.50819788829140278</c:v>
                </c:pt>
                <c:pt idx="4">
                  <c:v>0.48989704054010591</c:v>
                </c:pt>
                <c:pt idx="5">
                  <c:v>0.50033036965690414</c:v>
                </c:pt>
                <c:pt idx="6">
                  <c:v>0.48952600052494311</c:v>
                </c:pt>
                <c:pt idx="7">
                  <c:v>0.47049639284088457</c:v>
                </c:pt>
                <c:pt idx="8">
                  <c:v>0.49428211961569496</c:v>
                </c:pt>
                <c:pt idx="9">
                  <c:v>0.46368823394842013</c:v>
                </c:pt>
                <c:pt idx="10">
                  <c:v>0.45104923915062339</c:v>
                </c:pt>
                <c:pt idx="11">
                  <c:v>0.44920634794516073</c:v>
                </c:pt>
                <c:pt idx="12">
                  <c:v>0.443680284734917</c:v>
                </c:pt>
                <c:pt idx="13">
                  <c:v>0.45490433923624446</c:v>
                </c:pt>
                <c:pt idx="14">
                  <c:v>0.4794590092390722</c:v>
                </c:pt>
                <c:pt idx="15">
                  <c:v>0.47116811605912745</c:v>
                </c:pt>
                <c:pt idx="16">
                  <c:v>0.46008226250230344</c:v>
                </c:pt>
                <c:pt idx="17">
                  <c:v>0.44067210702373927</c:v>
                </c:pt>
                <c:pt idx="18">
                  <c:v>0.42819918568907789</c:v>
                </c:pt>
                <c:pt idx="19">
                  <c:v>0.42871116877586218</c:v>
                </c:pt>
                <c:pt idx="20">
                  <c:v>0.402926668775966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A49-41CB-B636-4F9CC62269F6}"/>
            </c:ext>
          </c:extLst>
        </c:ser>
        <c:ser>
          <c:idx val="4"/>
          <c:order val="4"/>
          <c:tx>
            <c:strRef>
              <c:f>'6_7_HHI'!$A$6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'6_7_HHI'!$B$1:$V$1</c:f>
              <c:numCache>
                <c:formatCode>General</c:formatCode>
                <c:ptCount val="21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</c:numCache>
            </c:numRef>
          </c:cat>
          <c:val>
            <c:numRef>
              <c:f>'6_7_HHI'!$B$6:$V$6</c:f>
              <c:numCache>
                <c:formatCode>0.000_ </c:formatCode>
                <c:ptCount val="21"/>
                <c:pt idx="0">
                  <c:v>0.40206665508774986</c:v>
                </c:pt>
                <c:pt idx="1">
                  <c:v>0.40502815878147369</c:v>
                </c:pt>
                <c:pt idx="2">
                  <c:v>0.38529028346931637</c:v>
                </c:pt>
                <c:pt idx="3">
                  <c:v>0.38429380371372401</c:v>
                </c:pt>
                <c:pt idx="4">
                  <c:v>0.37903447714543032</c:v>
                </c:pt>
                <c:pt idx="5">
                  <c:v>0.38376045055659241</c:v>
                </c:pt>
                <c:pt idx="6">
                  <c:v>0.37786387956354317</c:v>
                </c:pt>
                <c:pt idx="7">
                  <c:v>0.36907694974121003</c:v>
                </c:pt>
                <c:pt idx="8">
                  <c:v>0.38204787212931718</c:v>
                </c:pt>
                <c:pt idx="9">
                  <c:v>0.37311507442650999</c:v>
                </c:pt>
                <c:pt idx="10">
                  <c:v>0.36857994697216356</c:v>
                </c:pt>
                <c:pt idx="11">
                  <c:v>0.3672602162578788</c:v>
                </c:pt>
                <c:pt idx="12">
                  <c:v>0.36489128799194948</c:v>
                </c:pt>
                <c:pt idx="13">
                  <c:v>0.36576016731950278</c:v>
                </c:pt>
                <c:pt idx="14">
                  <c:v>0.37451276372407011</c:v>
                </c:pt>
                <c:pt idx="15">
                  <c:v>0.37452285139051728</c:v>
                </c:pt>
                <c:pt idx="16">
                  <c:v>0.37368562428904628</c:v>
                </c:pt>
                <c:pt idx="17">
                  <c:v>0.36352368231638782</c:v>
                </c:pt>
                <c:pt idx="18">
                  <c:v>0.36196815560163675</c:v>
                </c:pt>
                <c:pt idx="19">
                  <c:v>0.36354950204173059</c:v>
                </c:pt>
                <c:pt idx="20">
                  <c:v>0.35170201902345982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A49-41CB-B636-4F9CC62269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3004584"/>
        <c:axId val="353004912"/>
      </c:lineChart>
      <c:catAx>
        <c:axId val="353004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W"/>
          </a:p>
        </c:txPr>
        <c:crossAx val="353004912"/>
        <c:crosses val="autoZero"/>
        <c:auto val="1"/>
        <c:lblAlgn val="ctr"/>
        <c:lblOffset val="100"/>
        <c:noMultiLvlLbl val="0"/>
      </c:catAx>
      <c:valAx>
        <c:axId val="35300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W"/>
          </a:p>
        </c:txPr>
        <c:crossAx val="353004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6085611249813284E-2"/>
          <c:y val="0.86378817105693118"/>
          <c:w val="0.87866867251349678"/>
          <c:h val="4.51810391170983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W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6.7A:</a:t>
            </a:r>
            <a:r>
              <a:rPr lang="en-US" altLang="zh-TW" baseline="0"/>
              <a:t> HHI Index (Triennial)</a:t>
            </a:r>
          </a:p>
          <a:p>
            <a:pPr>
              <a:defRPr/>
            </a:pPr>
            <a:r>
              <a:rPr lang="en-US" altLang="zh-TW" baseline="0"/>
              <a:t>Source: Authors' own elaboration</a:t>
            </a:r>
            <a:endParaRPr lang="zh-TW" altLang="en-US"/>
          </a:p>
        </c:rich>
      </c:tx>
      <c:layout>
        <c:manualLayout>
          <c:xMode val="edge"/>
          <c:yMode val="edge"/>
          <c:x val="0.23796725480136513"/>
          <c:y val="0.9003217158176943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W"/>
        </a:p>
      </c:txPr>
    </c:title>
    <c:autoTitleDeleted val="0"/>
    <c:plotArea>
      <c:layout>
        <c:manualLayout>
          <c:layoutTarget val="inner"/>
          <c:xMode val="edge"/>
          <c:yMode val="edge"/>
          <c:x val="0.10593250206330442"/>
          <c:y val="2.4369973190348539E-2"/>
          <c:w val="0.86290602484887691"/>
          <c:h val="0.77704186105423145"/>
        </c:manualLayout>
      </c:layout>
      <c:lineChart>
        <c:grouping val="standard"/>
        <c:varyColors val="0"/>
        <c:ser>
          <c:idx val="0"/>
          <c:order val="0"/>
          <c:tx>
            <c:strRef>
              <c:f>'6_7_HHI'!$A$9</c:f>
              <c:strCache>
                <c:ptCount val="1"/>
                <c:pt idx="0">
                  <c:v>Vehicle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'6_7_HHI'!$B$8:$H$8</c:f>
              <c:numCache>
                <c:formatCode>General</c:formatCode>
                <c:ptCount val="7"/>
                <c:pt idx="0">
                  <c:v>2001</c:v>
                </c:pt>
                <c:pt idx="1">
                  <c:v>2004</c:v>
                </c:pt>
                <c:pt idx="2">
                  <c:v>2007</c:v>
                </c:pt>
                <c:pt idx="3">
                  <c:v>2010</c:v>
                </c:pt>
                <c:pt idx="4">
                  <c:v>2013</c:v>
                </c:pt>
                <c:pt idx="5">
                  <c:v>2016</c:v>
                </c:pt>
                <c:pt idx="6">
                  <c:v>2019</c:v>
                </c:pt>
              </c:numCache>
            </c:numRef>
          </c:cat>
          <c:val>
            <c:numRef>
              <c:f>'6_7_HHI'!$B$9:$H$9</c:f>
              <c:numCache>
                <c:formatCode>0.000_ </c:formatCode>
                <c:ptCount val="7"/>
                <c:pt idx="0">
                  <c:v>0.27918059879318957</c:v>
                </c:pt>
                <c:pt idx="1">
                  <c:v>0.27160883883780046</c:v>
                </c:pt>
                <c:pt idx="2">
                  <c:v>0.26855703641676842</c:v>
                </c:pt>
                <c:pt idx="3">
                  <c:v>0.26824131728837408</c:v>
                </c:pt>
                <c:pt idx="4">
                  <c:v>0.27369932776951711</c:v>
                </c:pt>
                <c:pt idx="5">
                  <c:v>0.27635371018076588</c:v>
                </c:pt>
                <c:pt idx="6">
                  <c:v>0.28314317886192414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DA-4C67-B27E-DBE274BA6A1E}"/>
            </c:ext>
          </c:extLst>
        </c:ser>
        <c:ser>
          <c:idx val="1"/>
          <c:order val="1"/>
          <c:tx>
            <c:strRef>
              <c:f>'6_7_HHI'!$A$10</c:f>
              <c:strCache>
                <c:ptCount val="1"/>
                <c:pt idx="0">
                  <c:v>Banking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'6_7_HHI'!$B$8:$H$8</c:f>
              <c:numCache>
                <c:formatCode>General</c:formatCode>
                <c:ptCount val="7"/>
                <c:pt idx="0">
                  <c:v>2001</c:v>
                </c:pt>
                <c:pt idx="1">
                  <c:v>2004</c:v>
                </c:pt>
                <c:pt idx="2">
                  <c:v>2007</c:v>
                </c:pt>
                <c:pt idx="3">
                  <c:v>2010</c:v>
                </c:pt>
                <c:pt idx="4">
                  <c:v>2013</c:v>
                </c:pt>
                <c:pt idx="5">
                  <c:v>2016</c:v>
                </c:pt>
                <c:pt idx="6">
                  <c:v>2019</c:v>
                </c:pt>
              </c:numCache>
            </c:numRef>
          </c:cat>
          <c:val>
            <c:numRef>
              <c:f>'6_7_HHI'!$B$10:$H$10</c:f>
              <c:numCache>
                <c:formatCode>0.000_ </c:formatCode>
                <c:ptCount val="7"/>
                <c:pt idx="0">
                  <c:v>0.349556702832031</c:v>
                </c:pt>
                <c:pt idx="1">
                  <c:v>0.36266480177998039</c:v>
                </c:pt>
                <c:pt idx="2">
                  <c:v>0.36350705712873754</c:v>
                </c:pt>
                <c:pt idx="3">
                  <c:v>0.37809890082525871</c:v>
                </c:pt>
                <c:pt idx="4">
                  <c:v>0.37278499992555902</c:v>
                </c:pt>
                <c:pt idx="5">
                  <c:v>0.37776939653929353</c:v>
                </c:pt>
                <c:pt idx="6">
                  <c:v>0.37676764808290253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DA-4C67-B27E-DBE274BA6A1E}"/>
            </c:ext>
          </c:extLst>
        </c:ser>
        <c:ser>
          <c:idx val="2"/>
          <c:order val="2"/>
          <c:tx>
            <c:strRef>
              <c:f>'6_7_HHI'!$A$11</c:f>
              <c:strCache>
                <c:ptCount val="1"/>
                <c:pt idx="0">
                  <c:v>Securities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'6_7_HHI'!$B$8:$H$8</c:f>
              <c:numCache>
                <c:formatCode>General</c:formatCode>
                <c:ptCount val="7"/>
                <c:pt idx="0">
                  <c:v>2001</c:v>
                </c:pt>
                <c:pt idx="1">
                  <c:v>2004</c:v>
                </c:pt>
                <c:pt idx="2">
                  <c:v>2007</c:v>
                </c:pt>
                <c:pt idx="3">
                  <c:v>2010</c:v>
                </c:pt>
                <c:pt idx="4">
                  <c:v>2013</c:v>
                </c:pt>
                <c:pt idx="5">
                  <c:v>2016</c:v>
                </c:pt>
                <c:pt idx="6">
                  <c:v>2019</c:v>
                </c:pt>
              </c:numCache>
            </c:numRef>
          </c:cat>
          <c:val>
            <c:numRef>
              <c:f>'6_7_HHI'!$B$11:$H$11</c:f>
              <c:numCache>
                <c:formatCode>0.000_ </c:formatCode>
                <c:ptCount val="7"/>
                <c:pt idx="0">
                  <c:v>0.38808299197764085</c:v>
                </c:pt>
                <c:pt idx="1">
                  <c:v>0.38348456624395694</c:v>
                </c:pt>
                <c:pt idx="2">
                  <c:v>0.38751014636909836</c:v>
                </c:pt>
                <c:pt idx="3">
                  <c:v>0.39673244326021312</c:v>
                </c:pt>
                <c:pt idx="4">
                  <c:v>0.38180350301726945</c:v>
                </c:pt>
                <c:pt idx="5">
                  <c:v>0.37432405932402385</c:v>
                </c:pt>
                <c:pt idx="6">
                  <c:v>0.37235655642491389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7DA-4C67-B27E-DBE274BA6A1E}"/>
            </c:ext>
          </c:extLst>
        </c:ser>
        <c:ser>
          <c:idx val="3"/>
          <c:order val="3"/>
          <c:tx>
            <c:strRef>
              <c:f>'6_7_HHI'!$A$12</c:f>
              <c:strCache>
                <c:ptCount val="1"/>
                <c:pt idx="0">
                  <c:v>Reserve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'6_7_HHI'!$B$8:$H$8</c:f>
              <c:numCache>
                <c:formatCode>General</c:formatCode>
                <c:ptCount val="7"/>
                <c:pt idx="0">
                  <c:v>2001</c:v>
                </c:pt>
                <c:pt idx="1">
                  <c:v>2004</c:v>
                </c:pt>
                <c:pt idx="2">
                  <c:v>2007</c:v>
                </c:pt>
                <c:pt idx="3">
                  <c:v>2010</c:v>
                </c:pt>
                <c:pt idx="4">
                  <c:v>2013</c:v>
                </c:pt>
                <c:pt idx="5">
                  <c:v>2016</c:v>
                </c:pt>
                <c:pt idx="6">
                  <c:v>2019</c:v>
                </c:pt>
              </c:numCache>
            </c:numRef>
          </c:cat>
          <c:val>
            <c:numRef>
              <c:f>'6_7_HHI'!$B$12:$H$12</c:f>
              <c:numCache>
                <c:formatCode>0.000_ </c:formatCode>
                <c:ptCount val="7"/>
                <c:pt idx="0">
                  <c:v>0.55819951906522391</c:v>
                </c:pt>
                <c:pt idx="1">
                  <c:v>0.50819788829140278</c:v>
                </c:pt>
                <c:pt idx="2">
                  <c:v>0.48952600052494311</c:v>
                </c:pt>
                <c:pt idx="3">
                  <c:v>0.46368823394842013</c:v>
                </c:pt>
                <c:pt idx="4">
                  <c:v>0.443680284734917</c:v>
                </c:pt>
                <c:pt idx="5">
                  <c:v>0.47116811605912745</c:v>
                </c:pt>
                <c:pt idx="6">
                  <c:v>0.42819918568907789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7DA-4C67-B27E-DBE274BA6A1E}"/>
            </c:ext>
          </c:extLst>
        </c:ser>
        <c:ser>
          <c:idx val="4"/>
          <c:order val="4"/>
          <c:tx>
            <c:strRef>
              <c:f>'6_7_HHI'!$A$13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'6_7_HHI'!$B$8:$H$8</c:f>
              <c:numCache>
                <c:formatCode>General</c:formatCode>
                <c:ptCount val="7"/>
                <c:pt idx="0">
                  <c:v>2001</c:v>
                </c:pt>
                <c:pt idx="1">
                  <c:v>2004</c:v>
                </c:pt>
                <c:pt idx="2">
                  <c:v>2007</c:v>
                </c:pt>
                <c:pt idx="3">
                  <c:v>2010</c:v>
                </c:pt>
                <c:pt idx="4">
                  <c:v>2013</c:v>
                </c:pt>
                <c:pt idx="5">
                  <c:v>2016</c:v>
                </c:pt>
                <c:pt idx="6">
                  <c:v>2019</c:v>
                </c:pt>
              </c:numCache>
            </c:numRef>
          </c:cat>
          <c:val>
            <c:numRef>
              <c:f>'6_7_HHI'!$B$13:$H$13</c:f>
              <c:numCache>
                <c:formatCode>0.000_ </c:formatCode>
                <c:ptCount val="7"/>
                <c:pt idx="0">
                  <c:v>0.40206665508774986</c:v>
                </c:pt>
                <c:pt idx="1">
                  <c:v>0.38429380371372401</c:v>
                </c:pt>
                <c:pt idx="2">
                  <c:v>0.37786387956354317</c:v>
                </c:pt>
                <c:pt idx="3">
                  <c:v>0.37311507442650999</c:v>
                </c:pt>
                <c:pt idx="4">
                  <c:v>0.36489128799194948</c:v>
                </c:pt>
                <c:pt idx="5">
                  <c:v>0.37452285139051728</c:v>
                </c:pt>
                <c:pt idx="6">
                  <c:v>0.36196815560163675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7DA-4C67-B27E-DBE274BA6A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3363840"/>
        <c:axId val="473364168"/>
      </c:lineChart>
      <c:catAx>
        <c:axId val="473363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W"/>
          </a:p>
        </c:txPr>
        <c:crossAx val="473364168"/>
        <c:crosses val="autoZero"/>
        <c:auto val="1"/>
        <c:lblAlgn val="ctr"/>
        <c:lblOffset val="100"/>
        <c:noMultiLvlLbl val="0"/>
      </c:catAx>
      <c:valAx>
        <c:axId val="473364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W"/>
          </a:p>
        </c:txPr>
        <c:crossAx val="473363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5"/>
          <c:y val="0.85824365117899137"/>
          <c:w val="0.9"/>
          <c:h val="4.5241603512697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/>
              <a:t>6.2 </a:t>
            </a:r>
            <a:r>
              <a:rPr lang="en-US" altLang="zh-TW" sz="1400" b="0" i="0" baseline="0">
                <a:effectLst/>
              </a:rPr>
              <a:t>Investment Currency Role: Currency Shares of the International Banking Market, Q1 2001- Q1 2021 </a:t>
            </a:r>
            <a:br>
              <a:rPr lang="en-US" altLang="zh-TW" sz="1400" b="0" i="0" baseline="0">
                <a:effectLst/>
              </a:rPr>
            </a:br>
            <a:r>
              <a:rPr lang="en-US" altLang="zh-TW" sz="1400" b="0" i="0" baseline="0">
                <a:effectLst/>
              </a:rPr>
              <a:t>(Percentage of Total Cross-Border Bank Claims)</a:t>
            </a:r>
            <a:endParaRPr lang="zh-TW" altLang="zh-TW" sz="1400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Source: Bank of International Settlements,"Summary of locational statistics, by currency, instrument and resi</a:t>
            </a:r>
            <a:endParaRPr lang="zh-TW" altLang="en-US"/>
          </a:p>
        </c:rich>
      </c:tx>
      <c:layout>
        <c:manualLayout>
          <c:xMode val="edge"/>
          <c:yMode val="edge"/>
          <c:x val="0.15032331294037021"/>
          <c:y val="0.847058658334285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TW"/>
        </a:p>
      </c:txPr>
    </c:title>
    <c:autoTitleDeleted val="0"/>
    <c:plotArea>
      <c:layout>
        <c:manualLayout>
          <c:layoutTarget val="inner"/>
          <c:xMode val="edge"/>
          <c:yMode val="edge"/>
          <c:x val="4.6218402210149841E-2"/>
          <c:y val="4.7727544871642345E-2"/>
          <c:w val="0.94048452918906444"/>
          <c:h val="0.6945056055180312"/>
        </c:manualLayout>
      </c:layout>
      <c:lineChart>
        <c:grouping val="standard"/>
        <c:varyColors val="0"/>
        <c:ser>
          <c:idx val="0"/>
          <c:order val="0"/>
          <c:tx>
            <c:strRef>
              <c:f>'6_2_ICR_BANK'!$A$11</c:f>
              <c:strCache>
                <c:ptCount val="1"/>
                <c:pt idx="0">
                  <c:v>USD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'6_2_ICR_BANK'!$B$10:$V$10</c:f>
              <c:numCache>
                <c:formatCode>General</c:formatCode>
                <c:ptCount val="21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</c:numCache>
            </c:numRef>
          </c:cat>
          <c:val>
            <c:numRef>
              <c:f>'6_2_ICR_BANK'!$B$11:$V$11</c:f>
              <c:numCache>
                <c:formatCode>0.0%</c:formatCode>
                <c:ptCount val="21"/>
                <c:pt idx="0">
                  <c:v>0.49287252734795672</c:v>
                </c:pt>
                <c:pt idx="1">
                  <c:v>0.52010451847836658</c:v>
                </c:pt>
                <c:pt idx="2">
                  <c:v>0.46870058062356429</c:v>
                </c:pt>
                <c:pt idx="3">
                  <c:v>0.46108094129816402</c:v>
                </c:pt>
                <c:pt idx="4">
                  <c:v>0.43771720613287912</c:v>
                </c:pt>
                <c:pt idx="5">
                  <c:v>0.45962673706596258</c:v>
                </c:pt>
                <c:pt idx="6">
                  <c:v>0.42966920673848941</c:v>
                </c:pt>
                <c:pt idx="7">
                  <c:v>0.40179326210174759</c:v>
                </c:pt>
                <c:pt idx="8">
                  <c:v>0.44733135427247062</c:v>
                </c:pt>
                <c:pt idx="9">
                  <c:v>0.45534245953885066</c:v>
                </c:pt>
                <c:pt idx="10">
                  <c:v>0.47082966393772352</c:v>
                </c:pt>
                <c:pt idx="11">
                  <c:v>0.465955021821922</c:v>
                </c:pt>
                <c:pt idx="12">
                  <c:v>0.47109982749080492</c:v>
                </c:pt>
                <c:pt idx="13">
                  <c:v>0.48393267514860511</c:v>
                </c:pt>
                <c:pt idx="14">
                  <c:v>0.50976481342973479</c:v>
                </c:pt>
                <c:pt idx="15">
                  <c:v>0.513102069580475</c:v>
                </c:pt>
                <c:pt idx="16">
                  <c:v>0.53466019628121586</c:v>
                </c:pt>
                <c:pt idx="17">
                  <c:v>0.51359032133650007</c:v>
                </c:pt>
                <c:pt idx="18">
                  <c:v>0.50499170373262325</c:v>
                </c:pt>
                <c:pt idx="19">
                  <c:v>0.51242588460312399</c:v>
                </c:pt>
                <c:pt idx="20">
                  <c:v>0.48336594911937381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B4-47C2-8E33-0EA8BFA897A9}"/>
            </c:ext>
          </c:extLst>
        </c:ser>
        <c:ser>
          <c:idx val="1"/>
          <c:order val="1"/>
          <c:tx>
            <c:strRef>
              <c:f>'6_2_ICR_BANK'!$A$12</c:f>
              <c:strCache>
                <c:ptCount val="1"/>
                <c:pt idx="0">
                  <c:v>EUR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'6_2_ICR_BANK'!$B$10:$V$10</c:f>
              <c:numCache>
                <c:formatCode>General</c:formatCode>
                <c:ptCount val="21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</c:numCache>
            </c:numRef>
          </c:cat>
          <c:val>
            <c:numRef>
              <c:f>'6_2_ICR_BANK'!$B$12:$V$12</c:f>
              <c:numCache>
                <c:formatCode>0.0%</c:formatCode>
                <c:ptCount val="21"/>
                <c:pt idx="0">
                  <c:v>0.29739840163237546</c:v>
                </c:pt>
                <c:pt idx="1">
                  <c:v>0.29091439769836969</c:v>
                </c:pt>
                <c:pt idx="2">
                  <c:v>0.36144105458784959</c:v>
                </c:pt>
                <c:pt idx="3">
                  <c:v>0.37530289534427108</c:v>
                </c:pt>
                <c:pt idx="4">
                  <c:v>0.41230834752981266</c:v>
                </c:pt>
                <c:pt idx="5">
                  <c:v>0.3967293660396729</c:v>
                </c:pt>
                <c:pt idx="6">
                  <c:v>0.41073837260225982</c:v>
                </c:pt>
                <c:pt idx="7">
                  <c:v>0.42715392397344759</c:v>
                </c:pt>
                <c:pt idx="8">
                  <c:v>0.40536703348503639</c:v>
                </c:pt>
                <c:pt idx="9">
                  <c:v>0.40532034342357465</c:v>
                </c:pt>
                <c:pt idx="10">
                  <c:v>0.39352772975852657</c:v>
                </c:pt>
                <c:pt idx="11">
                  <c:v>0.40099519083757262</c:v>
                </c:pt>
                <c:pt idx="12">
                  <c:v>0.37989128665820393</c:v>
                </c:pt>
                <c:pt idx="13">
                  <c:v>0.36510636658920798</c:v>
                </c:pt>
                <c:pt idx="14">
                  <c:v>0.32514058561178971</c:v>
                </c:pt>
                <c:pt idx="15">
                  <c:v>0.32822050596136981</c:v>
                </c:pt>
                <c:pt idx="16">
                  <c:v>0.31143189822884043</c:v>
                </c:pt>
                <c:pt idx="17">
                  <c:v>0.33415883455466916</c:v>
                </c:pt>
                <c:pt idx="18">
                  <c:v>0.33930339240647528</c:v>
                </c:pt>
                <c:pt idx="19">
                  <c:v>0.32745298055467009</c:v>
                </c:pt>
                <c:pt idx="20">
                  <c:v>0.35360578597711195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B4-47C2-8E33-0EA8BFA897A9}"/>
            </c:ext>
          </c:extLst>
        </c:ser>
        <c:ser>
          <c:idx val="2"/>
          <c:order val="2"/>
          <c:tx>
            <c:strRef>
              <c:f>'6_2_ICR_BANK'!$A$13</c:f>
              <c:strCache>
                <c:ptCount val="1"/>
                <c:pt idx="0">
                  <c:v>JPY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'6_2_ICR_BANK'!$B$10:$V$10</c:f>
              <c:numCache>
                <c:formatCode>General</c:formatCode>
                <c:ptCount val="21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</c:numCache>
            </c:numRef>
          </c:cat>
          <c:val>
            <c:numRef>
              <c:f>'6_2_ICR_BANK'!$B$13:$V$13</c:f>
              <c:numCache>
                <c:formatCode>0.0%</c:formatCode>
                <c:ptCount val="21"/>
                <c:pt idx="0">
                  <c:v>0.12092614634699314</c:v>
                </c:pt>
                <c:pt idx="1">
                  <c:v>8.8673921805723505E-2</c:v>
                </c:pt>
                <c:pt idx="2">
                  <c:v>7.4499890339485855E-2</c:v>
                </c:pt>
                <c:pt idx="3">
                  <c:v>5.8615636583053188E-2</c:v>
                </c:pt>
                <c:pt idx="4">
                  <c:v>4.9965928449744471E-2</c:v>
                </c:pt>
                <c:pt idx="5">
                  <c:v>4.6947530524694747E-2</c:v>
                </c:pt>
                <c:pt idx="6">
                  <c:v>3.785582902688972E-2</c:v>
                </c:pt>
                <c:pt idx="7">
                  <c:v>5.1580537424299119E-2</c:v>
                </c:pt>
                <c:pt idx="8">
                  <c:v>4.7065359513801981E-2</c:v>
                </c:pt>
                <c:pt idx="9">
                  <c:v>4.6727382019031198E-2</c:v>
                </c:pt>
                <c:pt idx="10">
                  <c:v>5.0376724615936591E-2</c:v>
                </c:pt>
                <c:pt idx="11">
                  <c:v>4.9548272315347627E-2</c:v>
                </c:pt>
                <c:pt idx="12">
                  <c:v>5.4896982716531588E-2</c:v>
                </c:pt>
                <c:pt idx="13">
                  <c:v>4.3246331411844759E-2</c:v>
                </c:pt>
                <c:pt idx="14">
                  <c:v>3.9280866505997394E-2</c:v>
                </c:pt>
                <c:pt idx="15">
                  <c:v>4.5375444046540397E-2</c:v>
                </c:pt>
                <c:pt idx="16">
                  <c:v>4.4116264437228339E-2</c:v>
                </c:pt>
                <c:pt idx="17">
                  <c:v>4.4313176217445141E-2</c:v>
                </c:pt>
                <c:pt idx="18">
                  <c:v>4.7741881509781238E-2</c:v>
                </c:pt>
                <c:pt idx="19">
                  <c:v>5.0022314313037934E-2</c:v>
                </c:pt>
                <c:pt idx="20">
                  <c:v>4.5934426437152863E-2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B4-47C2-8E33-0EA8BFA897A9}"/>
            </c:ext>
          </c:extLst>
        </c:ser>
        <c:ser>
          <c:idx val="3"/>
          <c:order val="3"/>
          <c:tx>
            <c:strRef>
              <c:f>'6_2_ICR_BANK'!$A$14</c:f>
              <c:strCache>
                <c:ptCount val="1"/>
                <c:pt idx="0">
                  <c:v>GBP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'6_2_ICR_BANK'!$B$10:$V$10</c:f>
              <c:numCache>
                <c:formatCode>General</c:formatCode>
                <c:ptCount val="21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</c:numCache>
            </c:numRef>
          </c:cat>
          <c:val>
            <c:numRef>
              <c:f>'6_2_ICR_BANK'!$B$14:$V$14</c:f>
              <c:numCache>
                <c:formatCode>0.0%</c:formatCode>
                <c:ptCount val="21"/>
                <c:pt idx="0">
                  <c:v>5.3066371932211073E-2</c:v>
                </c:pt>
                <c:pt idx="1">
                  <c:v>6.4573517352569193E-2</c:v>
                </c:pt>
                <c:pt idx="2">
                  <c:v>6.0844270526716766E-2</c:v>
                </c:pt>
                <c:pt idx="3">
                  <c:v>7.2330929326015966E-2</c:v>
                </c:pt>
                <c:pt idx="4">
                  <c:v>6.9105621805792175E-2</c:v>
                </c:pt>
                <c:pt idx="5">
                  <c:v>6.5339346606533927E-2</c:v>
                </c:pt>
                <c:pt idx="6">
                  <c:v>9.0911214271116175E-2</c:v>
                </c:pt>
                <c:pt idx="7">
                  <c:v>8.6669715489405358E-2</c:v>
                </c:pt>
                <c:pt idx="8">
                  <c:v>6.9444834146095091E-2</c:v>
                </c:pt>
                <c:pt idx="9">
                  <c:v>6.1800365199441987E-2</c:v>
                </c:pt>
                <c:pt idx="10">
                  <c:v>5.0838796655685657E-2</c:v>
                </c:pt>
                <c:pt idx="11">
                  <c:v>4.8797709393155982E-2</c:v>
                </c:pt>
                <c:pt idx="12">
                  <c:v>5.0652605539823585E-2</c:v>
                </c:pt>
                <c:pt idx="13">
                  <c:v>5.363264048478001E-2</c:v>
                </c:pt>
                <c:pt idx="14">
                  <c:v>5.1227180808332634E-2</c:v>
                </c:pt>
                <c:pt idx="15">
                  <c:v>4.9352087558067623E-2</c:v>
                </c:pt>
                <c:pt idx="16">
                  <c:v>4.4564659256098531E-2</c:v>
                </c:pt>
                <c:pt idx="17">
                  <c:v>4.3988388851673672E-2</c:v>
                </c:pt>
                <c:pt idx="18">
                  <c:v>4.3600719474616217E-2</c:v>
                </c:pt>
                <c:pt idx="19">
                  <c:v>4.3149505897354154E-2</c:v>
                </c:pt>
                <c:pt idx="20">
                  <c:v>4.6947732411224893E-2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EB4-47C2-8E33-0EA8BFA897A9}"/>
            </c:ext>
          </c:extLst>
        </c:ser>
        <c:ser>
          <c:idx val="4"/>
          <c:order val="4"/>
          <c:tx>
            <c:strRef>
              <c:f>'6_2_ICR_BANK'!$A$15</c:f>
              <c:strCache>
                <c:ptCount val="1"/>
                <c:pt idx="0">
                  <c:v>CHF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'6_2_ICR_BANK'!$B$10:$V$10</c:f>
              <c:numCache>
                <c:formatCode>General</c:formatCode>
                <c:ptCount val="21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</c:numCache>
            </c:numRef>
          </c:cat>
          <c:val>
            <c:numRef>
              <c:f>'6_2_ICR_BANK'!$B$15:$V$15</c:f>
              <c:numCache>
                <c:formatCode>0.0%</c:formatCode>
                <c:ptCount val="21"/>
                <c:pt idx="0">
                  <c:v>2.5279147537266906E-2</c:v>
                </c:pt>
                <c:pt idx="1">
                  <c:v>2.5601467706291958E-2</c:v>
                </c:pt>
                <c:pt idx="2">
                  <c:v>2.275167087993905E-2</c:v>
                </c:pt>
                <c:pt idx="3">
                  <c:v>1.9136281355055601E-2</c:v>
                </c:pt>
                <c:pt idx="4">
                  <c:v>1.8057921635434415E-2</c:v>
                </c:pt>
                <c:pt idx="5">
                  <c:v>1.9103142301910313E-2</c:v>
                </c:pt>
                <c:pt idx="6">
                  <c:v>1.7903126916002453E-2</c:v>
                </c:pt>
                <c:pt idx="7">
                  <c:v>1.9960550081532916E-2</c:v>
                </c:pt>
                <c:pt idx="8">
                  <c:v>1.7951840358251165E-2</c:v>
                </c:pt>
                <c:pt idx="9">
                  <c:v>1.5736466638690726E-2</c:v>
                </c:pt>
                <c:pt idx="10">
                  <c:v>1.8548115289691986E-2</c:v>
                </c:pt>
                <c:pt idx="11">
                  <c:v>1.7301865287854778E-2</c:v>
                </c:pt>
                <c:pt idx="12">
                  <c:v>1.9626989551801581E-2</c:v>
                </c:pt>
                <c:pt idx="13">
                  <c:v>2.533668844924317E-2</c:v>
                </c:pt>
                <c:pt idx="14">
                  <c:v>2.7092163217817662E-2</c:v>
                </c:pt>
                <c:pt idx="15">
                  <c:v>2.1307042901727288E-2</c:v>
                </c:pt>
                <c:pt idx="16">
                  <c:v>2.1320450419827729E-2</c:v>
                </c:pt>
                <c:pt idx="17">
                  <c:v>2.0089451853656227E-2</c:v>
                </c:pt>
                <c:pt idx="18">
                  <c:v>1.8530654359374787E-2</c:v>
                </c:pt>
                <c:pt idx="19">
                  <c:v>2.2180427159706726E-2</c:v>
                </c:pt>
                <c:pt idx="20">
                  <c:v>1.8537166163180262E-2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EB4-47C2-8E33-0EA8BFA897A9}"/>
            </c:ext>
          </c:extLst>
        </c:ser>
        <c:ser>
          <c:idx val="5"/>
          <c:order val="5"/>
          <c:tx>
            <c:strRef>
              <c:f>'6_2_ICR_BANK'!$A$16</c:f>
              <c:strCache>
                <c:ptCount val="1"/>
                <c:pt idx="0">
                  <c:v>Other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'6_2_ICR_BANK'!$B$10:$V$10</c:f>
              <c:numCache>
                <c:formatCode>General</c:formatCode>
                <c:ptCount val="21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</c:numCache>
            </c:numRef>
          </c:cat>
          <c:val>
            <c:numRef>
              <c:f>'6_2_ICR_BANK'!$B$16:$V$16</c:f>
              <c:numCache>
                <c:formatCode>0.0%</c:formatCode>
                <c:ptCount val="21"/>
                <c:pt idx="0">
                  <c:v>1.0457405203196735E-2</c:v>
                </c:pt>
                <c:pt idx="1">
                  <c:v>1.0132176958679066E-2</c:v>
                </c:pt>
                <c:pt idx="2">
                  <c:v>1.176253304244439E-2</c:v>
                </c:pt>
                <c:pt idx="3">
                  <c:v>1.3533316093440223E-2</c:v>
                </c:pt>
                <c:pt idx="4">
                  <c:v>1.2844974446337311E-2</c:v>
                </c:pt>
                <c:pt idx="5">
                  <c:v>1.2253877461225386E-2</c:v>
                </c:pt>
                <c:pt idx="6">
                  <c:v>1.2922250445242475E-2</c:v>
                </c:pt>
                <c:pt idx="7">
                  <c:v>1.2842010929567577E-2</c:v>
                </c:pt>
                <c:pt idx="8">
                  <c:v>1.2839578224344693E-2</c:v>
                </c:pt>
                <c:pt idx="9">
                  <c:v>1.5072983180410792E-2</c:v>
                </c:pt>
                <c:pt idx="10">
                  <c:v>1.5878969742435609E-2</c:v>
                </c:pt>
                <c:pt idx="11">
                  <c:v>1.7401940344147E-2</c:v>
                </c:pt>
                <c:pt idx="12">
                  <c:v>2.3832308042834361E-2</c:v>
                </c:pt>
                <c:pt idx="13">
                  <c:v>2.8745297916318958E-2</c:v>
                </c:pt>
                <c:pt idx="14">
                  <c:v>4.7494390426327589E-2</c:v>
                </c:pt>
                <c:pt idx="15">
                  <c:v>4.2642849951820057E-2</c:v>
                </c:pt>
                <c:pt idx="16">
                  <c:v>4.3906531376789057E-2</c:v>
                </c:pt>
                <c:pt idx="17">
                  <c:v>4.38598271860558E-2</c:v>
                </c:pt>
                <c:pt idx="18">
                  <c:v>4.5831648517129356E-2</c:v>
                </c:pt>
                <c:pt idx="19">
                  <c:v>4.4768887472107111E-2</c:v>
                </c:pt>
                <c:pt idx="20">
                  <c:v>5.1608939891956251E-2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D9-425B-A4DE-CC594EBDE2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8628544"/>
        <c:axId val="578628872"/>
      </c:lineChart>
      <c:catAx>
        <c:axId val="578628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W"/>
          </a:p>
        </c:txPr>
        <c:crossAx val="578628872"/>
        <c:crosses val="autoZero"/>
        <c:auto val="1"/>
        <c:lblAlgn val="ctr"/>
        <c:lblOffset val="100"/>
        <c:noMultiLvlLbl val="0"/>
      </c:catAx>
      <c:valAx>
        <c:axId val="578628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W"/>
          </a:p>
        </c:txPr>
        <c:crossAx val="578628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2653698592280467"/>
          <c:y val="0.79177998351542378"/>
          <c:w val="0.34450829639042174"/>
          <c:h val="4.179595001663537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6.3</a:t>
            </a:r>
            <a:r>
              <a:rPr lang="en-US" altLang="zh-TW" baseline="0"/>
              <a:t> International Currency Role: Currency Share in the Intenational Securities Market, Q1 2001- Q1 2021 </a:t>
            </a:r>
            <a:br>
              <a:rPr lang="en-US" altLang="zh-TW" baseline="0"/>
            </a:br>
            <a:r>
              <a:rPr lang="en-US" altLang="zh-TW" baseline="0"/>
              <a:t>(Percentage of Total Issues Outstanding)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baseline="0"/>
              <a:t>Source: Knoema, "Summary of locational banking statistics by currency, instrument, residence and sector of coun</a:t>
            </a:r>
          </a:p>
        </c:rich>
      </c:tx>
      <c:layout>
        <c:manualLayout>
          <c:xMode val="edge"/>
          <c:yMode val="edge"/>
          <c:x val="0.11320523524580481"/>
          <c:y val="0.908526674854514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TW"/>
        </a:p>
      </c:txPr>
    </c:title>
    <c:autoTitleDeleted val="0"/>
    <c:plotArea>
      <c:layout>
        <c:manualLayout>
          <c:layoutTarget val="inner"/>
          <c:xMode val="edge"/>
          <c:yMode val="edge"/>
          <c:x val="6.6985183688883801E-2"/>
          <c:y val="2.2938630879405231E-2"/>
          <c:w val="0.91322554863867689"/>
          <c:h val="0.66631887489723052"/>
        </c:manualLayout>
      </c:layout>
      <c:lineChart>
        <c:grouping val="standard"/>
        <c:varyColors val="0"/>
        <c:ser>
          <c:idx val="0"/>
          <c:order val="0"/>
          <c:tx>
            <c:strRef>
              <c:f>'6_3_ICR_SEC'!$A$11</c:f>
              <c:strCache>
                <c:ptCount val="1"/>
                <c:pt idx="0">
                  <c:v>USD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'6_3_ICR_SEC'!$B$10:$V$10</c:f>
              <c:numCache>
                <c:formatCode>General</c:formatCode>
                <c:ptCount val="21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</c:numCache>
            </c:numRef>
          </c:cat>
          <c:val>
            <c:numRef>
              <c:f>'6_3_ICR_SEC'!$B$11:$V$11</c:f>
              <c:numCache>
                <c:formatCode>0.0%</c:formatCode>
                <c:ptCount val="21"/>
                <c:pt idx="0">
                  <c:v>0.51559712230215826</c:v>
                </c:pt>
                <c:pt idx="1">
                  <c:v>0.5166321271055847</c:v>
                </c:pt>
                <c:pt idx="2">
                  <c:v>0.46797597931314505</c:v>
                </c:pt>
                <c:pt idx="3">
                  <c:v>0.44691831063704929</c:v>
                </c:pt>
                <c:pt idx="4">
                  <c:v>0.44377856780091418</c:v>
                </c:pt>
                <c:pt idx="5">
                  <c:v>0.45875083711350623</c:v>
                </c:pt>
                <c:pt idx="6">
                  <c:v>0.4758732855426181</c:v>
                </c:pt>
                <c:pt idx="7">
                  <c:v>0.45605690819887884</c:v>
                </c:pt>
                <c:pt idx="8">
                  <c:v>0.47079299794352203</c:v>
                </c:pt>
                <c:pt idx="9">
                  <c:v>0.48238449593643506</c:v>
                </c:pt>
                <c:pt idx="10">
                  <c:v>0.48880030908696837</c:v>
                </c:pt>
                <c:pt idx="11">
                  <c:v>0.50012162254200843</c:v>
                </c:pt>
                <c:pt idx="12">
                  <c:v>0.49698259224041347</c:v>
                </c:pt>
                <c:pt idx="13">
                  <c:v>0.47773992506952084</c:v>
                </c:pt>
                <c:pt idx="14">
                  <c:v>0.50777706644545229</c:v>
                </c:pt>
                <c:pt idx="15">
                  <c:v>0.52330563327347901</c:v>
                </c:pt>
                <c:pt idx="16">
                  <c:v>0.5410568076306238</c:v>
                </c:pt>
                <c:pt idx="17">
                  <c:v>0.51980291976344306</c:v>
                </c:pt>
                <c:pt idx="18">
                  <c:v>0.53282288440004066</c:v>
                </c:pt>
                <c:pt idx="19">
                  <c:v>0.54482015054702293</c:v>
                </c:pt>
                <c:pt idx="20">
                  <c:v>0.53116346548080862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94-4539-870D-E49FD10182FA}"/>
            </c:ext>
          </c:extLst>
        </c:ser>
        <c:ser>
          <c:idx val="1"/>
          <c:order val="1"/>
          <c:tx>
            <c:strRef>
              <c:f>'6_3_ICR_SEC'!$A$12</c:f>
              <c:strCache>
                <c:ptCount val="1"/>
                <c:pt idx="0">
                  <c:v>EUR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'6_3_ICR_SEC'!$B$10:$V$10</c:f>
              <c:numCache>
                <c:formatCode>General</c:formatCode>
                <c:ptCount val="21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</c:numCache>
            </c:numRef>
          </c:cat>
          <c:val>
            <c:numRef>
              <c:f>'6_3_ICR_SEC'!$B$12:$V$12</c:f>
              <c:numCache>
                <c:formatCode>0.0%</c:formatCode>
                <c:ptCount val="21"/>
                <c:pt idx="0">
                  <c:v>0.33732374100719426</c:v>
                </c:pt>
                <c:pt idx="1">
                  <c:v>0.34866358467506242</c:v>
                </c:pt>
                <c:pt idx="2">
                  <c:v>0.40033765734191001</c:v>
                </c:pt>
                <c:pt idx="3">
                  <c:v>0.42137420390410602</c:v>
                </c:pt>
                <c:pt idx="4">
                  <c:v>0.42250598563447722</c:v>
                </c:pt>
                <c:pt idx="5">
                  <c:v>0.40813232079453127</c:v>
                </c:pt>
                <c:pt idx="6">
                  <c:v>0.3943355571209548</c:v>
                </c:pt>
                <c:pt idx="7">
                  <c:v>0.40945249181611454</c:v>
                </c:pt>
                <c:pt idx="8">
                  <c:v>0.41012188393439331</c:v>
                </c:pt>
                <c:pt idx="9">
                  <c:v>0.39932845302196152</c:v>
                </c:pt>
                <c:pt idx="10">
                  <c:v>0.38241031295055544</c:v>
                </c:pt>
                <c:pt idx="11">
                  <c:v>0.35831946836354434</c:v>
                </c:pt>
                <c:pt idx="12">
                  <c:v>0.35684494949019457</c:v>
                </c:pt>
                <c:pt idx="13">
                  <c:v>0.35578565233330656</c:v>
                </c:pt>
                <c:pt idx="14">
                  <c:v>0.3174575980812061</c:v>
                </c:pt>
                <c:pt idx="15">
                  <c:v>0.30138221906710655</c:v>
                </c:pt>
                <c:pt idx="16">
                  <c:v>0.27750485354942178</c:v>
                </c:pt>
                <c:pt idx="17">
                  <c:v>0.28900040235949687</c:v>
                </c:pt>
                <c:pt idx="18">
                  <c:v>0.27681311170251444</c:v>
                </c:pt>
                <c:pt idx="19">
                  <c:v>0.26933761955788388</c:v>
                </c:pt>
                <c:pt idx="20">
                  <c:v>0.27928848519254423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94-4539-870D-E49FD10182FA}"/>
            </c:ext>
          </c:extLst>
        </c:ser>
        <c:ser>
          <c:idx val="2"/>
          <c:order val="2"/>
          <c:tx>
            <c:strRef>
              <c:f>'6_3_ICR_SEC'!$A$13</c:f>
              <c:strCache>
                <c:ptCount val="1"/>
                <c:pt idx="0">
                  <c:v>JPY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'6_3_ICR_SEC'!$B$10:$V$10</c:f>
              <c:numCache>
                <c:formatCode>General</c:formatCode>
                <c:ptCount val="21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</c:numCache>
            </c:numRef>
          </c:cat>
          <c:val>
            <c:numRef>
              <c:f>'6_3_ICR_SEC'!$B$13:$V$13</c:f>
              <c:numCache>
                <c:formatCode>0.0%</c:formatCode>
                <c:ptCount val="21"/>
                <c:pt idx="0">
                  <c:v>8.0287769784172666E-2</c:v>
                </c:pt>
                <c:pt idx="1">
                  <c:v>6.1719538764015092E-2</c:v>
                </c:pt>
                <c:pt idx="2">
                  <c:v>6.2295642510631917E-2</c:v>
                </c:pt>
                <c:pt idx="3">
                  <c:v>5.9942353164535112E-2</c:v>
                </c:pt>
                <c:pt idx="4">
                  <c:v>5.9130813320757453E-2</c:v>
                </c:pt>
                <c:pt idx="5">
                  <c:v>5.4143869801998964E-2</c:v>
                </c:pt>
                <c:pt idx="6">
                  <c:v>4.4689843782372694E-2</c:v>
                </c:pt>
                <c:pt idx="7">
                  <c:v>5.287664614795131E-2</c:v>
                </c:pt>
                <c:pt idx="8">
                  <c:v>4.1681296082660371E-2</c:v>
                </c:pt>
                <c:pt idx="9">
                  <c:v>4.0575150745154984E-2</c:v>
                </c:pt>
                <c:pt idx="10">
                  <c:v>4.9246600514516715E-2</c:v>
                </c:pt>
                <c:pt idx="11">
                  <c:v>5.9497747550522E-2</c:v>
                </c:pt>
                <c:pt idx="12">
                  <c:v>6.8962595441407676E-2</c:v>
                </c:pt>
                <c:pt idx="13">
                  <c:v>7.0710051235279917E-2</c:v>
                </c:pt>
                <c:pt idx="14">
                  <c:v>7.3280253915583904E-2</c:v>
                </c:pt>
                <c:pt idx="15">
                  <c:v>7.6502275859189048E-2</c:v>
                </c:pt>
                <c:pt idx="16">
                  <c:v>7.8635941588587832E-2</c:v>
                </c:pt>
                <c:pt idx="17">
                  <c:v>8.3531349878153416E-2</c:v>
                </c:pt>
                <c:pt idx="18">
                  <c:v>8.2718904061777399E-2</c:v>
                </c:pt>
                <c:pt idx="19">
                  <c:v>8.458678943260442E-2</c:v>
                </c:pt>
                <c:pt idx="20">
                  <c:v>8.4460844608446078E-2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94-4539-870D-E49FD10182FA}"/>
            </c:ext>
          </c:extLst>
        </c:ser>
        <c:ser>
          <c:idx val="3"/>
          <c:order val="3"/>
          <c:tx>
            <c:strRef>
              <c:f>'6_3_ICR_SEC'!$A$14</c:f>
              <c:strCache>
                <c:ptCount val="1"/>
                <c:pt idx="0">
                  <c:v>GBP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'6_3_ICR_SEC'!$B$10:$V$10</c:f>
              <c:numCache>
                <c:formatCode>General</c:formatCode>
                <c:ptCount val="21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</c:numCache>
            </c:numRef>
          </c:cat>
          <c:val>
            <c:numRef>
              <c:f>'6_3_ICR_SEC'!$B$14:$V$14</c:f>
              <c:numCache>
                <c:formatCode>0.0%</c:formatCode>
                <c:ptCount val="21"/>
                <c:pt idx="0">
                  <c:v>3.9913669064748199E-2</c:v>
                </c:pt>
                <c:pt idx="1">
                  <c:v>4.6256442956586423E-2</c:v>
                </c:pt>
                <c:pt idx="2">
                  <c:v>4.2912401427563945E-2</c:v>
                </c:pt>
                <c:pt idx="3">
                  <c:v>4.7826161997963378E-2</c:v>
                </c:pt>
                <c:pt idx="4">
                  <c:v>5.0859754770369296E-2</c:v>
                </c:pt>
                <c:pt idx="5">
                  <c:v>5.223588279147344E-2</c:v>
                </c:pt>
                <c:pt idx="6">
                  <c:v>5.5971076948576649E-2</c:v>
                </c:pt>
                <c:pt idx="7">
                  <c:v>5.3784578477838955E-2</c:v>
                </c:pt>
                <c:pt idx="8">
                  <c:v>5.2475297186136319E-2</c:v>
                </c:pt>
                <c:pt idx="9">
                  <c:v>5.0597938975941288E-2</c:v>
                </c:pt>
                <c:pt idx="10">
                  <c:v>5.1498789095260976E-2</c:v>
                </c:pt>
                <c:pt idx="11">
                  <c:v>5.3387431040018682E-2</c:v>
                </c:pt>
                <c:pt idx="12">
                  <c:v>4.7647740003954171E-2</c:v>
                </c:pt>
                <c:pt idx="13">
                  <c:v>5.4436367212997487E-2</c:v>
                </c:pt>
                <c:pt idx="14">
                  <c:v>5.2397139842925808E-2</c:v>
                </c:pt>
                <c:pt idx="15">
                  <c:v>4.818140059297616E-2</c:v>
                </c:pt>
                <c:pt idx="16">
                  <c:v>5.0249008187726846E-2</c:v>
                </c:pt>
                <c:pt idx="17">
                  <c:v>5.3817480622214808E-2</c:v>
                </c:pt>
                <c:pt idx="18">
                  <c:v>5.649840757384058E-2</c:v>
                </c:pt>
                <c:pt idx="19">
                  <c:v>5.132886190154913E-2</c:v>
                </c:pt>
                <c:pt idx="20">
                  <c:v>5.3622228529977611E-2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294-4539-870D-E49FD10182FA}"/>
            </c:ext>
          </c:extLst>
        </c:ser>
        <c:ser>
          <c:idx val="4"/>
          <c:order val="4"/>
          <c:tx>
            <c:strRef>
              <c:f>'6_3_ICR_SEC'!$A$15</c:f>
              <c:strCache>
                <c:ptCount val="1"/>
                <c:pt idx="0">
                  <c:v>CHF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'6_3_ICR_SEC'!$B$10:$V$10</c:f>
              <c:numCache>
                <c:formatCode>General</c:formatCode>
                <c:ptCount val="21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</c:numCache>
            </c:numRef>
          </c:cat>
          <c:val>
            <c:numRef>
              <c:f>'6_3_ICR_SEC'!$B$15:$V$15</c:f>
              <c:numCache>
                <c:formatCode>0.0%</c:formatCode>
                <c:ptCount val="21"/>
                <c:pt idx="0">
                  <c:v>1.8676258992805755E-2</c:v>
                </c:pt>
                <c:pt idx="1">
                  <c:v>1.8465380732238693E-2</c:v>
                </c:pt>
                <c:pt idx="2">
                  <c:v>1.812236873036565E-2</c:v>
                </c:pt>
                <c:pt idx="3">
                  <c:v>1.5533578418681715E-2</c:v>
                </c:pt>
                <c:pt idx="4">
                  <c:v>1.517811797141406E-2</c:v>
                </c:pt>
                <c:pt idx="5">
                  <c:v>1.4606840954751645E-2</c:v>
                </c:pt>
                <c:pt idx="6">
                  <c:v>1.459619608005636E-2</c:v>
                </c:pt>
                <c:pt idx="7">
                  <c:v>1.5618102004947813E-2</c:v>
                </c:pt>
                <c:pt idx="8">
                  <c:v>1.4535787731353762E-2</c:v>
                </c:pt>
                <c:pt idx="9">
                  <c:v>1.3975437110533005E-2</c:v>
                </c:pt>
                <c:pt idx="10">
                  <c:v>1.4851251896455864E-2</c:v>
                </c:pt>
                <c:pt idx="11">
                  <c:v>1.3816320772157194E-2</c:v>
                </c:pt>
                <c:pt idx="12">
                  <c:v>1.2502706723029271E-2</c:v>
                </c:pt>
                <c:pt idx="13">
                  <c:v>1.852696334844461E-2</c:v>
                </c:pt>
                <c:pt idx="14">
                  <c:v>1.786245638080124E-2</c:v>
                </c:pt>
                <c:pt idx="15">
                  <c:v>1.5609470914937156E-2</c:v>
                </c:pt>
                <c:pt idx="16">
                  <c:v>1.5438507639064743E-2</c:v>
                </c:pt>
                <c:pt idx="17">
                  <c:v>1.3004562604860203E-2</c:v>
                </c:pt>
                <c:pt idx="18">
                  <c:v>9.9472099821124732E-3</c:v>
                </c:pt>
                <c:pt idx="19">
                  <c:v>8.9230199362357963E-3</c:v>
                </c:pt>
                <c:pt idx="20">
                  <c:v>8.3893146623773927E-3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294-4539-870D-E49FD10182FA}"/>
            </c:ext>
          </c:extLst>
        </c:ser>
        <c:ser>
          <c:idx val="5"/>
          <c:order val="5"/>
          <c:tx>
            <c:strRef>
              <c:f>'6_3_ICR_SEC'!$A$16</c:f>
              <c:strCache>
                <c:ptCount val="1"/>
                <c:pt idx="0">
                  <c:v>Other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'6_3_ICR_SEC'!$B$10:$V$10</c:f>
              <c:numCache>
                <c:formatCode>General</c:formatCode>
                <c:ptCount val="21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</c:numCache>
            </c:numRef>
          </c:cat>
          <c:val>
            <c:numRef>
              <c:f>'6_3_ICR_SEC'!$B$16:$V$16</c:f>
              <c:numCache>
                <c:formatCode>0.0%</c:formatCode>
                <c:ptCount val="21"/>
                <c:pt idx="0">
                  <c:v>8.2014388489208626E-3</c:v>
                </c:pt>
                <c:pt idx="1">
                  <c:v>8.2629257665125678E-3</c:v>
                </c:pt>
                <c:pt idx="2">
                  <c:v>8.3559506763832177E-3</c:v>
                </c:pt>
                <c:pt idx="3">
                  <c:v>8.4053918776644393E-3</c:v>
                </c:pt>
                <c:pt idx="4">
                  <c:v>8.5467605020677646E-3</c:v>
                </c:pt>
                <c:pt idx="5">
                  <c:v>1.2130248543738391E-2</c:v>
                </c:pt>
                <c:pt idx="6">
                  <c:v>1.4534040525421628E-2</c:v>
                </c:pt>
                <c:pt idx="7">
                  <c:v>1.2211273354268529E-2</c:v>
                </c:pt>
                <c:pt idx="8">
                  <c:v>1.039273712193409E-2</c:v>
                </c:pt>
                <c:pt idx="9">
                  <c:v>1.3138524209974392E-2</c:v>
                </c:pt>
                <c:pt idx="10">
                  <c:v>1.3192736456242518E-2</c:v>
                </c:pt>
                <c:pt idx="11">
                  <c:v>1.4857409731749319E-2</c:v>
                </c:pt>
                <c:pt idx="12">
                  <c:v>1.7059416101000778E-2</c:v>
                </c:pt>
                <c:pt idx="13">
                  <c:v>2.2801040800450659E-2</c:v>
                </c:pt>
                <c:pt idx="14">
                  <c:v>3.1225485334030644E-2</c:v>
                </c:pt>
                <c:pt idx="15">
                  <c:v>3.5019000292312197E-2</c:v>
                </c:pt>
                <c:pt idx="16">
                  <c:v>3.7114881404574994E-2</c:v>
                </c:pt>
                <c:pt idx="17">
                  <c:v>4.0843284771831807E-2</c:v>
                </c:pt>
                <c:pt idx="18">
                  <c:v>4.1199482279714379E-2</c:v>
                </c:pt>
                <c:pt idx="19">
                  <c:v>4.1003558624703999E-2</c:v>
                </c:pt>
                <c:pt idx="20">
                  <c:v>4.3075661525846028E-2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24-4B1D-84B7-CA846980C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3015368"/>
        <c:axId val="473017336"/>
      </c:lineChart>
      <c:catAx>
        <c:axId val="473015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W"/>
          </a:p>
        </c:txPr>
        <c:crossAx val="473017336"/>
        <c:crosses val="autoZero"/>
        <c:auto val="1"/>
        <c:lblAlgn val="ctr"/>
        <c:lblOffset val="100"/>
        <c:noMultiLvlLbl val="0"/>
      </c:catAx>
      <c:valAx>
        <c:axId val="473017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W"/>
          </a:p>
        </c:txPr>
        <c:crossAx val="473015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5645032797690587"/>
          <c:y val="0.73800167314927034"/>
          <c:w val="0.51271201926740895"/>
          <c:h val="2.92689402262943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6.4</a:t>
            </a:r>
            <a:r>
              <a:rPr lang="en-US" altLang="zh-TW" baseline="0"/>
              <a:t> Reserve Currency Role, Q1 2001- Q12021</a:t>
            </a:r>
          </a:p>
          <a:p>
            <a:pPr>
              <a:defRPr/>
            </a:pPr>
            <a:r>
              <a:rPr lang="en-US" altLang="zh-TW" baseline="0"/>
              <a:t>Source: IMF, "World Currency Composition of Official Foreign Exchange Reserves," accessed October 15, 2021, https://data.imf.org/regular.aspx?key=41175.</a:t>
            </a:r>
            <a:endParaRPr lang="zh-TW" altLang="en-US"/>
          </a:p>
        </c:rich>
      </c:tx>
      <c:layout>
        <c:manualLayout>
          <c:xMode val="edge"/>
          <c:yMode val="edge"/>
          <c:x val="0.1415070646109356"/>
          <c:y val="0.826184954731527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W"/>
        </a:p>
      </c:txPr>
    </c:title>
    <c:autoTitleDeleted val="0"/>
    <c:plotArea>
      <c:layout>
        <c:manualLayout>
          <c:layoutTarget val="inner"/>
          <c:xMode val="edge"/>
          <c:yMode val="edge"/>
          <c:x val="7.4319707042607694E-2"/>
          <c:y val="8.3724590084678543E-2"/>
          <c:w val="0.90372420513304097"/>
          <c:h val="0.60911206535396356"/>
        </c:manualLayout>
      </c:layout>
      <c:lineChart>
        <c:grouping val="standard"/>
        <c:varyColors val="0"/>
        <c:ser>
          <c:idx val="0"/>
          <c:order val="0"/>
          <c:tx>
            <c:strRef>
              <c:f>'6_4_RESERVE'!$A$11</c:f>
              <c:strCache>
                <c:ptCount val="1"/>
                <c:pt idx="0">
                  <c:v>USD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'6_4_RESERVE'!$B$10:$V$10</c:f>
              <c:numCache>
                <c:formatCode>General</c:formatCode>
                <c:ptCount val="21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</c:numCache>
            </c:numRef>
          </c:cat>
          <c:val>
            <c:numRef>
              <c:f>'6_4_RESERVE'!$B$11:$V$11</c:f>
              <c:numCache>
                <c:formatCode>0.0%</c:formatCode>
                <c:ptCount val="21"/>
                <c:pt idx="0">
                  <c:v>0.72306592932834368</c:v>
                </c:pt>
                <c:pt idx="1">
                  <c:v>0.71623945495408126</c:v>
                </c:pt>
                <c:pt idx="2">
                  <c:v>0.66387640898315103</c:v>
                </c:pt>
                <c:pt idx="3">
                  <c:v>0.67088939955149063</c:v>
                </c:pt>
                <c:pt idx="4">
                  <c:v>0.65142906400798495</c:v>
                </c:pt>
                <c:pt idx="5">
                  <c:v>0.66157919920215935</c:v>
                </c:pt>
                <c:pt idx="6">
                  <c:v>0.65054346409504715</c:v>
                </c:pt>
                <c:pt idx="7">
                  <c:v>0.62936290856698818</c:v>
                </c:pt>
                <c:pt idx="8">
                  <c:v>0.65179063274826299</c:v>
                </c:pt>
                <c:pt idx="9">
                  <c:v>0.62175926939288539</c:v>
                </c:pt>
                <c:pt idx="10">
                  <c:v>0.61430044330244826</c:v>
                </c:pt>
                <c:pt idx="11">
                  <c:v>0.61855083997923721</c:v>
                </c:pt>
                <c:pt idx="12">
                  <c:v>0.62031944363510716</c:v>
                </c:pt>
                <c:pt idx="13">
                  <c:v>0.6303550972384423</c:v>
                </c:pt>
                <c:pt idx="14">
                  <c:v>0.66003804203933891</c:v>
                </c:pt>
                <c:pt idx="15">
                  <c:v>0.65464575936244762</c:v>
                </c:pt>
                <c:pt idx="16">
                  <c:v>0.64689647496580893</c:v>
                </c:pt>
                <c:pt idx="17">
                  <c:v>0.62794324850623062</c:v>
                </c:pt>
                <c:pt idx="18">
                  <c:v>0.61774627190908815</c:v>
                </c:pt>
                <c:pt idx="19">
                  <c:v>0.618448820321158</c:v>
                </c:pt>
                <c:pt idx="20">
                  <c:v>0.5951165761877375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CE-4981-ABD8-91C4992E6F5F}"/>
            </c:ext>
          </c:extLst>
        </c:ser>
        <c:ser>
          <c:idx val="1"/>
          <c:order val="1"/>
          <c:tx>
            <c:strRef>
              <c:f>'6_4_RESERVE'!$A$12</c:f>
              <c:strCache>
                <c:ptCount val="1"/>
                <c:pt idx="0">
                  <c:v>Euro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'6_4_RESERVE'!$B$10:$V$10</c:f>
              <c:numCache>
                <c:formatCode>General</c:formatCode>
                <c:ptCount val="21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</c:numCache>
            </c:numRef>
          </c:cat>
          <c:val>
            <c:numRef>
              <c:f>'6_4_RESERVE'!$B$12:$V$12</c:f>
              <c:numCache>
                <c:formatCode>0.0%</c:formatCode>
                <c:ptCount val="21"/>
                <c:pt idx="0">
                  <c:v>0.17707526040129121</c:v>
                </c:pt>
                <c:pt idx="1">
                  <c:v>0.1967196395644073</c:v>
                </c:pt>
                <c:pt idx="2">
                  <c:v>0.24519875597656648</c:v>
                </c:pt>
                <c:pt idx="3">
                  <c:v>0.23435735919120618</c:v>
                </c:pt>
                <c:pt idx="4">
                  <c:v>0.24900793281561989</c:v>
                </c:pt>
                <c:pt idx="5">
                  <c:v>0.24371011794570996</c:v>
                </c:pt>
                <c:pt idx="6">
                  <c:v>0.25066044129157383</c:v>
                </c:pt>
                <c:pt idx="7">
                  <c:v>0.26546612325261354</c:v>
                </c:pt>
                <c:pt idx="8">
                  <c:v>0.25818153776848884</c:v>
                </c:pt>
                <c:pt idx="9">
                  <c:v>0.27061860792416131</c:v>
                </c:pt>
                <c:pt idx="10">
                  <c:v>0.26198297681574251</c:v>
                </c:pt>
                <c:pt idx="11">
                  <c:v>0.24608950094613</c:v>
                </c:pt>
                <c:pt idx="12">
                  <c:v>0.23404350496992768</c:v>
                </c:pt>
                <c:pt idx="13">
                  <c:v>0.23267296460269662</c:v>
                </c:pt>
                <c:pt idx="14">
                  <c:v>0.20023783905289397</c:v>
                </c:pt>
                <c:pt idx="15">
                  <c:v>0.1955221499102518</c:v>
                </c:pt>
                <c:pt idx="16">
                  <c:v>0.19285195454881121</c:v>
                </c:pt>
                <c:pt idx="17">
                  <c:v>0.20364787040476778</c:v>
                </c:pt>
                <c:pt idx="18">
                  <c:v>0.20276986504164085</c:v>
                </c:pt>
                <c:pt idx="19">
                  <c:v>0.20070057016998433</c:v>
                </c:pt>
                <c:pt idx="20">
                  <c:v>0.20576570401432101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CE-4981-ABD8-91C4992E6F5F}"/>
            </c:ext>
          </c:extLst>
        </c:ser>
        <c:ser>
          <c:idx val="2"/>
          <c:order val="2"/>
          <c:tx>
            <c:strRef>
              <c:f>'6_4_RESERVE'!$A$13</c:f>
              <c:strCache>
                <c:ptCount val="1"/>
                <c:pt idx="0">
                  <c:v>JPY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'6_4_RESERVE'!$B$10:$V$10</c:f>
              <c:numCache>
                <c:formatCode>General</c:formatCode>
                <c:ptCount val="21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</c:numCache>
            </c:numRef>
          </c:cat>
          <c:val>
            <c:numRef>
              <c:f>'6_4_RESERVE'!$B$13:$V$13</c:f>
              <c:numCache>
                <c:formatCode>0.0%</c:formatCode>
                <c:ptCount val="21"/>
                <c:pt idx="0">
                  <c:v>5.5126104926548812E-2</c:v>
                </c:pt>
                <c:pt idx="1">
                  <c:v>4.3838330978307187E-2</c:v>
                </c:pt>
                <c:pt idx="2">
                  <c:v>4.5088251726174609E-2</c:v>
                </c:pt>
                <c:pt idx="3">
                  <c:v>4.4638343263794886E-2</c:v>
                </c:pt>
                <c:pt idx="4">
                  <c:v>4.2532326644393534E-2</c:v>
                </c:pt>
                <c:pt idx="5">
                  <c:v>3.6388409164485984E-2</c:v>
                </c:pt>
                <c:pt idx="6">
                  <c:v>3.1380864544434749E-2</c:v>
                </c:pt>
                <c:pt idx="7">
                  <c:v>3.3654462787711913E-2</c:v>
                </c:pt>
                <c:pt idx="8">
                  <c:v>2.7873972672805985E-2</c:v>
                </c:pt>
                <c:pt idx="9">
                  <c:v>2.9878222348384262E-2</c:v>
                </c:pt>
                <c:pt idx="10">
                  <c:v>3.6253583920579348E-2</c:v>
                </c:pt>
                <c:pt idx="11">
                  <c:v>3.8556272954480247E-2</c:v>
                </c:pt>
                <c:pt idx="12">
                  <c:v>3.8838330401141284E-2</c:v>
                </c:pt>
                <c:pt idx="13">
                  <c:v>3.581624170636527E-2</c:v>
                </c:pt>
                <c:pt idx="14">
                  <c:v>3.8267697547042893E-2</c:v>
                </c:pt>
                <c:pt idx="15">
                  <c:v>3.6598997611528489E-2</c:v>
                </c:pt>
                <c:pt idx="16">
                  <c:v>4.5251405306887441E-2</c:v>
                </c:pt>
                <c:pt idx="17">
                  <c:v>4.6353998865839019E-2</c:v>
                </c:pt>
                <c:pt idx="18">
                  <c:v>5.3054925323288295E-2</c:v>
                </c:pt>
                <c:pt idx="19">
                  <c:v>5.8853558517328521E-2</c:v>
                </c:pt>
                <c:pt idx="20">
                  <c:v>5.8772877170897103E-2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CE-4981-ABD8-91C4992E6F5F}"/>
            </c:ext>
          </c:extLst>
        </c:ser>
        <c:ser>
          <c:idx val="3"/>
          <c:order val="3"/>
          <c:tx>
            <c:strRef>
              <c:f>'6_4_RESERVE'!$A$14</c:f>
              <c:strCache>
                <c:ptCount val="1"/>
                <c:pt idx="0">
                  <c:v>GBP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'6_4_RESERVE'!$B$10:$V$10</c:f>
              <c:numCache>
                <c:formatCode>General</c:formatCode>
                <c:ptCount val="21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</c:numCache>
            </c:numRef>
          </c:cat>
          <c:val>
            <c:numRef>
              <c:f>'6_4_RESERVE'!$B$14:$V$14</c:f>
              <c:numCache>
                <c:formatCode>0.0%</c:formatCode>
                <c:ptCount val="21"/>
                <c:pt idx="0">
                  <c:v>2.7758375443603607E-2</c:v>
                </c:pt>
                <c:pt idx="1">
                  <c:v>2.6720311206988086E-2</c:v>
                </c:pt>
                <c:pt idx="2">
                  <c:v>2.6399309138046494E-2</c:v>
                </c:pt>
                <c:pt idx="3">
                  <c:v>2.8334034213897605E-2</c:v>
                </c:pt>
                <c:pt idx="4">
                  <c:v>3.740317481060576E-2</c:v>
                </c:pt>
                <c:pt idx="5">
                  <c:v>4.08798342288548E-2</c:v>
                </c:pt>
                <c:pt idx="6">
                  <c:v>4.5939117153444661E-2</c:v>
                </c:pt>
                <c:pt idx="7">
                  <c:v>4.8059068692650753E-2</c:v>
                </c:pt>
                <c:pt idx="8">
                  <c:v>3.9550425363979527E-2</c:v>
                </c:pt>
                <c:pt idx="9">
                  <c:v>4.3007924819870813E-2</c:v>
                </c:pt>
                <c:pt idx="10">
                  <c:v>4.077441870308194E-2</c:v>
                </c:pt>
                <c:pt idx="11">
                  <c:v>4.0218480303125928E-2</c:v>
                </c:pt>
                <c:pt idx="12">
                  <c:v>3.8725894009231807E-2</c:v>
                </c:pt>
                <c:pt idx="13">
                  <c:v>3.776076646168957E-2</c:v>
                </c:pt>
                <c:pt idx="14">
                  <c:v>3.8307951565166407E-2</c:v>
                </c:pt>
                <c:pt idx="15">
                  <c:v>4.6529287655201375E-2</c:v>
                </c:pt>
                <c:pt idx="16">
                  <c:v>4.2786610674332856E-2</c:v>
                </c:pt>
                <c:pt idx="17">
                  <c:v>4.619651394774163E-2</c:v>
                </c:pt>
                <c:pt idx="18">
                  <c:v>4.5524478339383612E-2</c:v>
                </c:pt>
                <c:pt idx="19">
                  <c:v>4.4393152955915449E-2</c:v>
                </c:pt>
                <c:pt idx="20">
                  <c:v>4.697623229353657E-2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BCE-4981-ABD8-91C4992E6F5F}"/>
            </c:ext>
          </c:extLst>
        </c:ser>
        <c:ser>
          <c:idx val="4"/>
          <c:order val="4"/>
          <c:tx>
            <c:strRef>
              <c:f>'6_4_RESERVE'!$A$15</c:f>
              <c:strCache>
                <c:ptCount val="1"/>
                <c:pt idx="0">
                  <c:v>CHF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'6_4_RESERVE'!$B$10:$V$10</c:f>
              <c:numCache>
                <c:formatCode>General</c:formatCode>
                <c:ptCount val="21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</c:numCache>
            </c:numRef>
          </c:cat>
          <c:val>
            <c:numRef>
              <c:f>'6_4_RESERVE'!$B$15:$V$15</c:f>
              <c:numCache>
                <c:formatCode>0.0%</c:formatCode>
                <c:ptCount val="21"/>
                <c:pt idx="0">
                  <c:v>2.7402408094846817E-3</c:v>
                </c:pt>
                <c:pt idx="1">
                  <c:v>3.1093244534416784E-3</c:v>
                </c:pt>
                <c:pt idx="2">
                  <c:v>2.4047869317911311E-3</c:v>
                </c:pt>
                <c:pt idx="3">
                  <c:v>2.249602759927324E-3</c:v>
                </c:pt>
                <c:pt idx="4">
                  <c:v>1.7005273007160576E-3</c:v>
                </c:pt>
                <c:pt idx="5">
                  <c:v>1.6038207808917117E-3</c:v>
                </c:pt>
                <c:pt idx="6">
                  <c:v>1.716633003025047E-3</c:v>
                </c:pt>
                <c:pt idx="7">
                  <c:v>1.5052906271076183E-3</c:v>
                </c:pt>
                <c:pt idx="8">
                  <c:v>1.3837477559828363E-3</c:v>
                </c:pt>
                <c:pt idx="9">
                  <c:v>1.1888321529204301E-3</c:v>
                </c:pt>
                <c:pt idx="10">
                  <c:v>1.1819650037706254E-3</c:v>
                </c:pt>
                <c:pt idx="11">
                  <c:v>2.4455410520522369E-3</c:v>
                </c:pt>
                <c:pt idx="12">
                  <c:v>2.6031509088240965E-3</c:v>
                </c:pt>
                <c:pt idx="13">
                  <c:v>2.3767986524232967E-3</c:v>
                </c:pt>
                <c:pt idx="14">
                  <c:v>2.6351843267879102E-3</c:v>
                </c:pt>
                <c:pt idx="15">
                  <c:v>1.9086118546372943E-3</c:v>
                </c:pt>
                <c:pt idx="16">
                  <c:v>1.6363303320635243E-3</c:v>
                </c:pt>
                <c:pt idx="17">
                  <c:v>1.678590907450145E-3</c:v>
                </c:pt>
                <c:pt idx="18">
                  <c:v>1.3544150569753685E-3</c:v>
                </c:pt>
                <c:pt idx="19">
                  <c:v>1.4238766889001237E-3</c:v>
                </c:pt>
                <c:pt idx="20">
                  <c:v>1.6415026335928743E-3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BCE-4981-ABD8-91C4992E6F5F}"/>
            </c:ext>
          </c:extLst>
        </c:ser>
        <c:ser>
          <c:idx val="5"/>
          <c:order val="5"/>
          <c:tx>
            <c:strRef>
              <c:f>'6_4_RESERVE'!$A$16</c:f>
              <c:strCache>
                <c:ptCount val="1"/>
                <c:pt idx="0">
                  <c:v>Others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'6_4_RESERVE'!$B$10:$V$10</c:f>
              <c:numCache>
                <c:formatCode>General</c:formatCode>
                <c:ptCount val="21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</c:numCache>
            </c:numRef>
          </c:cat>
          <c:val>
            <c:numRef>
              <c:f>'6_4_RESERVE'!$B$16:$V$16</c:f>
              <c:numCache>
                <c:formatCode>0.0%</c:formatCode>
                <c:ptCount val="21"/>
                <c:pt idx="0">
                  <c:v>1.4234089090727977E-2</c:v>
                </c:pt>
                <c:pt idx="1">
                  <c:v>1.3372938842774363E-2</c:v>
                </c:pt>
                <c:pt idx="2">
                  <c:v>1.7032487244270433E-2</c:v>
                </c:pt>
                <c:pt idx="3">
                  <c:v>1.9531261019683169E-2</c:v>
                </c:pt>
                <c:pt idx="4">
                  <c:v>1.7926974420679774E-2</c:v>
                </c:pt>
                <c:pt idx="5">
                  <c:v>1.5838618677898403E-2</c:v>
                </c:pt>
                <c:pt idx="6">
                  <c:v>1.9759479912474516E-2</c:v>
                </c:pt>
                <c:pt idx="7">
                  <c:v>2.1952146072927871E-2</c:v>
                </c:pt>
                <c:pt idx="8">
                  <c:v>2.1219683690479878E-2</c:v>
                </c:pt>
                <c:pt idx="9">
                  <c:v>3.3547143361777762E-2</c:v>
                </c:pt>
                <c:pt idx="10">
                  <c:v>4.5506612254377389E-2</c:v>
                </c:pt>
                <c:pt idx="11">
                  <c:v>5.4139364764974378E-2</c:v>
                </c:pt>
                <c:pt idx="12">
                  <c:v>3.3057876440009508E-2</c:v>
                </c:pt>
                <c:pt idx="13">
                  <c:v>2.6566037325380619E-2</c:v>
                </c:pt>
                <c:pt idx="14">
                  <c:v>2.7834153234257936E-2</c:v>
                </c:pt>
                <c:pt idx="15">
                  <c:v>2.9496282262074246E-2</c:v>
                </c:pt>
                <c:pt idx="16">
                  <c:v>2.311440013533559E-2</c:v>
                </c:pt>
                <c:pt idx="17">
                  <c:v>2.4521414713914846E-2</c:v>
                </c:pt>
                <c:pt idx="18">
                  <c:v>2.4165541442648465E-2</c:v>
                </c:pt>
                <c:pt idx="19">
                  <c:v>2.2693297431803559E-2</c:v>
                </c:pt>
                <c:pt idx="20">
                  <c:v>2.7562520779200603E-2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74-4074-B72E-34E0294792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1439792"/>
        <c:axId val="481440120"/>
      </c:lineChart>
      <c:catAx>
        <c:axId val="481439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W"/>
          </a:p>
        </c:txPr>
        <c:crossAx val="481440120"/>
        <c:crosses val="autoZero"/>
        <c:auto val="1"/>
        <c:lblAlgn val="ctr"/>
        <c:lblOffset val="100"/>
        <c:noMultiLvlLbl val="0"/>
      </c:catAx>
      <c:valAx>
        <c:axId val="481440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W"/>
          </a:p>
        </c:txPr>
        <c:crossAx val="481439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0103352350417275"/>
          <c:y val="0.75423228271230802"/>
          <c:w val="0.58196488911939903"/>
          <c:h val="3.80928106338652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6.5B:</a:t>
            </a:r>
            <a:r>
              <a:rPr lang="en-US" altLang="zh-TW" baseline="0"/>
              <a:t> </a:t>
            </a:r>
            <a:r>
              <a:rPr lang="en-US" altLang="zh-TW"/>
              <a:t>Summary</a:t>
            </a:r>
            <a:r>
              <a:rPr lang="en-US" altLang="zh-TW" baseline="0"/>
              <a:t> of Currency Share for USD and EUR (2001-2021)</a:t>
            </a:r>
          </a:p>
          <a:p>
            <a:pPr>
              <a:defRPr/>
            </a:pPr>
            <a:r>
              <a:rPr lang="en-US" altLang="zh-TW"/>
              <a:t>Source: Authors' own elaboration</a:t>
            </a:r>
            <a:endParaRPr lang="zh-TW" altLang="en-US"/>
          </a:p>
        </c:rich>
      </c:tx>
      <c:layout>
        <c:manualLayout>
          <c:xMode val="edge"/>
          <c:yMode val="edge"/>
          <c:x val="0.23183688994749146"/>
          <c:y val="0.9386721729137530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W"/>
        </a:p>
      </c:txPr>
    </c:title>
    <c:autoTitleDeleted val="0"/>
    <c:plotArea>
      <c:layout>
        <c:manualLayout>
          <c:layoutTarget val="inner"/>
          <c:xMode val="edge"/>
          <c:yMode val="edge"/>
          <c:x val="8.0974430269940667E-2"/>
          <c:y val="1.7607748184019379E-2"/>
          <c:w val="0.78817754364957804"/>
          <c:h val="0.88321885188080307"/>
        </c:manualLayout>
      </c:layout>
      <c:lineChart>
        <c:grouping val="standard"/>
        <c:varyColors val="0"/>
        <c:ser>
          <c:idx val="1"/>
          <c:order val="0"/>
          <c:tx>
            <c:strRef>
              <c:f>'6_5_SUMMARY'!$A$18</c:f>
              <c:strCache>
                <c:ptCount val="1"/>
                <c:pt idx="0">
                  <c:v>USD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'6_5_SUMMARY'!$B$17:$V$17</c:f>
              <c:numCache>
                <c:formatCode>General</c:formatCode>
                <c:ptCount val="21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</c:numCache>
            </c:numRef>
          </c:cat>
          <c:val>
            <c:numRef>
              <c:f>'6_5_SUMMARY'!$B$18:$V$18</c:f>
              <c:numCache>
                <c:formatCode>0.0%</c:formatCode>
                <c:ptCount val="21"/>
                <c:pt idx="0">
                  <c:v>0.55895228259243046</c:v>
                </c:pt>
                <c:pt idx="1">
                  <c:v>0.56138795712331568</c:v>
                </c:pt>
                <c:pt idx="2">
                  <c:v>0.52725692752513198</c:v>
                </c:pt>
                <c:pt idx="3">
                  <c:v>0.52163656934745506</c:v>
                </c:pt>
                <c:pt idx="4">
                  <c:v>0.51073254449938321</c:v>
                </c:pt>
                <c:pt idx="5">
                  <c:v>0.52026288960505385</c:v>
                </c:pt>
                <c:pt idx="6">
                  <c:v>0.51042098844997363</c:v>
                </c:pt>
                <c:pt idx="7">
                  <c:v>0.49541208294387379</c:v>
                </c:pt>
                <c:pt idx="8">
                  <c:v>0.51293368799019312</c:v>
                </c:pt>
                <c:pt idx="9">
                  <c:v>0.50495378591740814</c:v>
                </c:pt>
                <c:pt idx="10">
                  <c:v>0.50611801347883023</c:v>
                </c:pt>
                <c:pt idx="11">
                  <c:v>0.50860925759429965</c:v>
                </c:pt>
                <c:pt idx="12">
                  <c:v>0.51316408567004779</c:v>
                </c:pt>
                <c:pt idx="13">
                  <c:v>0.5154410002856441</c:v>
                </c:pt>
                <c:pt idx="14">
                  <c:v>0.53464686182878651</c:v>
                </c:pt>
                <c:pt idx="15">
                  <c:v>0.53692302462555774</c:v>
                </c:pt>
                <c:pt idx="16">
                  <c:v>0.54089148000299236</c:v>
                </c:pt>
                <c:pt idx="17">
                  <c:v>0.52751977738115019</c:v>
                </c:pt>
                <c:pt idx="18">
                  <c:v>0.52485767635422276</c:v>
                </c:pt>
                <c:pt idx="19">
                  <c:v>0.52833043366115995</c:v>
                </c:pt>
                <c:pt idx="20">
                  <c:v>0.51343358219169233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1C-491B-8560-9FB077227424}"/>
            </c:ext>
          </c:extLst>
        </c:ser>
        <c:ser>
          <c:idx val="2"/>
          <c:order val="1"/>
          <c:tx>
            <c:strRef>
              <c:f>'6_5_SUMMARY'!$A$19</c:f>
              <c:strCache>
                <c:ptCount val="1"/>
                <c:pt idx="0">
                  <c:v>EURO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'6_5_SUMMARY'!$B$17:$V$17</c:f>
              <c:numCache>
                <c:formatCode>General</c:formatCode>
                <c:ptCount val="21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</c:numCache>
            </c:numRef>
          </c:cat>
          <c:val>
            <c:numRef>
              <c:f>'6_5_SUMMARY'!$B$19:$V$19</c:f>
              <c:numCache>
                <c:formatCode>0.0%</c:formatCode>
                <c:ptCount val="21"/>
                <c:pt idx="0">
                  <c:v>0.22803513989841626</c:v>
                </c:pt>
                <c:pt idx="1">
                  <c:v>0.23539257290843199</c:v>
                </c:pt>
                <c:pt idx="2">
                  <c:v>0.27191906663853965</c:v>
                </c:pt>
                <c:pt idx="3">
                  <c:v>0.27329091479644491</c:v>
                </c:pt>
                <c:pt idx="4">
                  <c:v>0.28453064499056829</c:v>
                </c:pt>
                <c:pt idx="5">
                  <c:v>0.27777259897891737</c:v>
                </c:pt>
                <c:pt idx="6">
                  <c:v>0.27945529262466645</c:v>
                </c:pt>
                <c:pt idx="7">
                  <c:v>0.28964593428940433</c:v>
                </c:pt>
                <c:pt idx="8">
                  <c:v>0.28369815606634069</c:v>
                </c:pt>
                <c:pt idx="9">
                  <c:v>0.28937851861915848</c:v>
                </c:pt>
                <c:pt idx="10">
                  <c:v>0.2817148492936099</c:v>
                </c:pt>
                <c:pt idx="11">
                  <c:v>0.27364646008574495</c:v>
                </c:pt>
                <c:pt idx="12">
                  <c:v>0.25649424831357026</c:v>
                </c:pt>
                <c:pt idx="13">
                  <c:v>0.25339669865351261</c:v>
                </c:pt>
                <c:pt idx="14">
                  <c:v>0.2295360175986586</c:v>
                </c:pt>
                <c:pt idx="15">
                  <c:v>0.22241735188462072</c:v>
                </c:pt>
                <c:pt idx="16">
                  <c:v>0.21474962455577154</c:v>
                </c:pt>
                <c:pt idx="17">
                  <c:v>0.22405201069707437</c:v>
                </c:pt>
                <c:pt idx="18">
                  <c:v>0.22258555344183603</c:v>
                </c:pt>
                <c:pt idx="19">
                  <c:v>0.21867480448521118</c:v>
                </c:pt>
                <c:pt idx="20">
                  <c:v>0.22638046094284045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1C-491B-8560-9FB0772274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3015696"/>
        <c:axId val="473017992"/>
      </c:lineChart>
      <c:catAx>
        <c:axId val="473015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W"/>
          </a:p>
        </c:txPr>
        <c:crossAx val="473017992"/>
        <c:crosses val="autoZero"/>
        <c:auto val="1"/>
        <c:lblAlgn val="ctr"/>
        <c:lblOffset val="100"/>
        <c:noMultiLvlLbl val="0"/>
      </c:catAx>
      <c:valAx>
        <c:axId val="473017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W"/>
          </a:p>
        </c:txPr>
        <c:crossAx val="473015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6.5A: Summary</a:t>
            </a:r>
            <a:r>
              <a:rPr lang="en-US" altLang="zh-TW" baseline="0"/>
              <a:t> of Currency Share for USD and EUR (Triennial).</a:t>
            </a:r>
          </a:p>
          <a:p>
            <a:pPr>
              <a:defRPr/>
            </a:pPr>
            <a:r>
              <a:rPr lang="en-US" altLang="zh-TW" baseline="0"/>
              <a:t>Source: Authors' own elaboration</a:t>
            </a:r>
            <a:endParaRPr lang="zh-TW" altLang="en-US"/>
          </a:p>
        </c:rich>
      </c:tx>
      <c:layout>
        <c:manualLayout>
          <c:xMode val="edge"/>
          <c:yMode val="edge"/>
          <c:x val="0.10191026633402915"/>
          <c:y val="0.916912390882112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W"/>
        </a:p>
      </c:txPr>
    </c:title>
    <c:autoTitleDeleted val="0"/>
    <c:plotArea>
      <c:layout>
        <c:manualLayout>
          <c:layoutTarget val="inner"/>
          <c:xMode val="edge"/>
          <c:yMode val="edge"/>
          <c:x val="0.10594962447689281"/>
          <c:y val="2.3208740655549173E-2"/>
          <c:w val="0.87899863665220879"/>
          <c:h val="0.80870986583836313"/>
        </c:manualLayout>
      </c:layout>
      <c:lineChart>
        <c:grouping val="standard"/>
        <c:varyColors val="0"/>
        <c:ser>
          <c:idx val="1"/>
          <c:order val="1"/>
          <c:tx>
            <c:strRef>
              <c:f>'6_5_SUMMARY'!$A$22</c:f>
              <c:strCache>
                <c:ptCount val="1"/>
                <c:pt idx="0">
                  <c:v>USD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'6_5_SUMMARY'!$B$21:$I$21</c:f>
              <c:numCache>
                <c:formatCode>General</c:formatCode>
                <c:ptCount val="8"/>
                <c:pt idx="0">
                  <c:v>2001</c:v>
                </c:pt>
                <c:pt idx="1">
                  <c:v>2004</c:v>
                </c:pt>
                <c:pt idx="2">
                  <c:v>2007</c:v>
                </c:pt>
                <c:pt idx="3">
                  <c:v>2010</c:v>
                </c:pt>
                <c:pt idx="4">
                  <c:v>2013</c:v>
                </c:pt>
                <c:pt idx="5">
                  <c:v>2016</c:v>
                </c:pt>
                <c:pt idx="6">
                  <c:v>2019</c:v>
                </c:pt>
              </c:numCache>
            </c:numRef>
          </c:cat>
          <c:val>
            <c:numRef>
              <c:f>'6_5_SUMMARY'!$B$22:$H$22</c:f>
              <c:numCache>
                <c:formatCode>0.0%</c:formatCode>
                <c:ptCount val="7"/>
                <c:pt idx="0">
                  <c:v>0.55895228259243046</c:v>
                </c:pt>
                <c:pt idx="1">
                  <c:v>0.52163656934745506</c:v>
                </c:pt>
                <c:pt idx="2">
                  <c:v>0.51042098844997363</c:v>
                </c:pt>
                <c:pt idx="3">
                  <c:v>0.50495378591740814</c:v>
                </c:pt>
                <c:pt idx="4">
                  <c:v>0.51316408567004779</c:v>
                </c:pt>
                <c:pt idx="5">
                  <c:v>0.53692302462555774</c:v>
                </c:pt>
                <c:pt idx="6">
                  <c:v>0.52485767635422276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E8-4D70-A86C-73E1E8257584}"/>
            </c:ext>
          </c:extLst>
        </c:ser>
        <c:ser>
          <c:idx val="2"/>
          <c:order val="2"/>
          <c:tx>
            <c:strRef>
              <c:f>'6_5_SUMMARY'!$A$23</c:f>
              <c:strCache>
                <c:ptCount val="1"/>
                <c:pt idx="0">
                  <c:v>EURO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'6_5_SUMMARY'!$B$21:$I$21</c:f>
              <c:numCache>
                <c:formatCode>General</c:formatCode>
                <c:ptCount val="8"/>
                <c:pt idx="0">
                  <c:v>2001</c:v>
                </c:pt>
                <c:pt idx="1">
                  <c:v>2004</c:v>
                </c:pt>
                <c:pt idx="2">
                  <c:v>2007</c:v>
                </c:pt>
                <c:pt idx="3">
                  <c:v>2010</c:v>
                </c:pt>
                <c:pt idx="4">
                  <c:v>2013</c:v>
                </c:pt>
                <c:pt idx="5">
                  <c:v>2016</c:v>
                </c:pt>
                <c:pt idx="6">
                  <c:v>2019</c:v>
                </c:pt>
              </c:numCache>
            </c:numRef>
          </c:cat>
          <c:val>
            <c:numRef>
              <c:f>'6_5_SUMMARY'!$B$23:$H$23</c:f>
              <c:numCache>
                <c:formatCode>0.0%</c:formatCode>
                <c:ptCount val="7"/>
                <c:pt idx="0">
                  <c:v>0.22803513989841626</c:v>
                </c:pt>
                <c:pt idx="1">
                  <c:v>0.27329091479644491</c:v>
                </c:pt>
                <c:pt idx="2">
                  <c:v>0.27945529262466645</c:v>
                </c:pt>
                <c:pt idx="3">
                  <c:v>0.28937851861915848</c:v>
                </c:pt>
                <c:pt idx="4">
                  <c:v>0.25649424831357026</c:v>
                </c:pt>
                <c:pt idx="5">
                  <c:v>0.22241735188462072</c:v>
                </c:pt>
                <c:pt idx="6">
                  <c:v>0.22258555344183603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E8-4D70-A86C-73E1E82575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8159912"/>
        <c:axId val="57816056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'6_5_SUMMARY'!$A$21</c15:sqref>
                        </c15:formulaRef>
                      </c:ext>
                    </c:extLst>
                    <c:strCache>
                      <c:ptCount val="1"/>
                      <c:pt idx="0">
                        <c:v>Average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'6_5_SUMMARY'!$B$21:$I$21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2001</c:v>
                      </c:pt>
                      <c:pt idx="1">
                        <c:v>2004</c:v>
                      </c:pt>
                      <c:pt idx="2">
                        <c:v>2007</c:v>
                      </c:pt>
                      <c:pt idx="3">
                        <c:v>2010</c:v>
                      </c:pt>
                      <c:pt idx="4">
                        <c:v>2013</c:v>
                      </c:pt>
                      <c:pt idx="5">
                        <c:v>2016</c:v>
                      </c:pt>
                      <c:pt idx="6">
                        <c:v>2019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'6_5_SUMMARY'!$B$21:$H$21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2001</c:v>
                      </c:pt>
                      <c:pt idx="1">
                        <c:v>2004</c:v>
                      </c:pt>
                      <c:pt idx="2">
                        <c:v>2007</c:v>
                      </c:pt>
                      <c:pt idx="3">
                        <c:v>2010</c:v>
                      </c:pt>
                      <c:pt idx="4">
                        <c:v>2013</c:v>
                      </c:pt>
                      <c:pt idx="5">
                        <c:v>2016</c:v>
                      </c:pt>
                      <c:pt idx="6">
                        <c:v>2019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4E8-4D70-A86C-73E1E8257584}"/>
                  </c:ext>
                </c:extLst>
              </c15:ser>
            </c15:filteredLineSeries>
          </c:ext>
        </c:extLst>
      </c:lineChart>
      <c:catAx>
        <c:axId val="578159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W"/>
          </a:p>
        </c:txPr>
        <c:crossAx val="578160568"/>
        <c:crosses val="autoZero"/>
        <c:auto val="1"/>
        <c:lblAlgn val="ctr"/>
        <c:lblOffset val="100"/>
        <c:noMultiLvlLbl val="0"/>
      </c:catAx>
      <c:valAx>
        <c:axId val="578160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W"/>
          </a:p>
        </c:txPr>
        <c:crossAx val="578159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7036403479835606"/>
          <c:y val="0.88067827921739816"/>
          <c:w val="0.2542546841129884"/>
          <c:h val="3.88156828297555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W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6.6-A2:</a:t>
            </a:r>
            <a:r>
              <a:rPr lang="en-US" altLang="zh-TW" baseline="0"/>
              <a:t> </a:t>
            </a:r>
            <a:r>
              <a:rPr lang="en-US" altLang="zh-TW"/>
              <a:t>Concentration Ratio (N=5, 2001-2021)</a:t>
            </a:r>
          </a:p>
          <a:p>
            <a:pPr>
              <a:defRPr/>
            </a:pPr>
            <a:r>
              <a:rPr lang="en-US" altLang="zh-TW"/>
              <a:t>Source:</a:t>
            </a:r>
            <a:r>
              <a:rPr lang="en-US" altLang="zh-TW" baseline="0"/>
              <a:t> Authors' own elaboration</a:t>
            </a:r>
            <a:endParaRPr lang="zh-TW" altLang="en-US"/>
          </a:p>
        </c:rich>
      </c:tx>
      <c:layout>
        <c:manualLayout>
          <c:xMode val="edge"/>
          <c:yMode val="edge"/>
          <c:x val="0.3114319730288071"/>
          <c:y val="0.902161016949152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W"/>
        </a:p>
      </c:txPr>
    </c:title>
    <c:autoTitleDeleted val="0"/>
    <c:plotArea>
      <c:layout>
        <c:manualLayout>
          <c:layoutTarget val="inner"/>
          <c:xMode val="edge"/>
          <c:yMode val="edge"/>
          <c:x val="8.0629624547049375E-2"/>
          <c:y val="1.7139830508474584E-2"/>
          <c:w val="0.90052911308837225"/>
          <c:h val="0.7941453690110768"/>
        </c:manualLayout>
      </c:layout>
      <c:lineChart>
        <c:grouping val="standard"/>
        <c:varyColors val="0"/>
        <c:ser>
          <c:idx val="0"/>
          <c:order val="0"/>
          <c:tx>
            <c:strRef>
              <c:f>'6_6_A_CONC_RATIO_ALL'!$A$8</c:f>
              <c:strCache>
                <c:ptCount val="1"/>
                <c:pt idx="0">
                  <c:v>Vehicle (N=5)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'6_6_A_CONC_RATIO_ALL'!$B$1:$V$1</c:f>
              <c:numCache>
                <c:formatCode>General</c:formatCode>
                <c:ptCount val="21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</c:numCache>
            </c:numRef>
          </c:cat>
          <c:val>
            <c:numRef>
              <c:f>'6_6_A_CONC_RATIO_ALL'!$B$8:$V$8</c:f>
              <c:numCache>
                <c:formatCode>0.0%</c:formatCode>
                <c:ptCount val="21"/>
                <c:pt idx="0">
                  <c:v>0.85230024213075062</c:v>
                </c:pt>
                <c:pt idx="1">
                  <c:v>0.85230024213075062</c:v>
                </c:pt>
                <c:pt idx="2">
                  <c:v>0.85230024213075062</c:v>
                </c:pt>
                <c:pt idx="3">
                  <c:v>0.84410548086866599</c:v>
                </c:pt>
                <c:pt idx="4">
                  <c:v>0.84410548086866599</c:v>
                </c:pt>
                <c:pt idx="5">
                  <c:v>0.84410548086866599</c:v>
                </c:pt>
                <c:pt idx="6">
                  <c:v>0.8077617328519856</c:v>
                </c:pt>
                <c:pt idx="7">
                  <c:v>0.8077617328519856</c:v>
                </c:pt>
                <c:pt idx="8">
                  <c:v>0.8077617328519856</c:v>
                </c:pt>
                <c:pt idx="9">
                  <c:v>0.81021897810218979</c:v>
                </c:pt>
                <c:pt idx="10">
                  <c:v>0.81021897810218979</c:v>
                </c:pt>
                <c:pt idx="11">
                  <c:v>0.81021897810218979</c:v>
                </c:pt>
                <c:pt idx="12">
                  <c:v>0.80231472839275708</c:v>
                </c:pt>
                <c:pt idx="13">
                  <c:v>0.80231472839275708</c:v>
                </c:pt>
                <c:pt idx="14">
                  <c:v>0.80231472839275708</c:v>
                </c:pt>
                <c:pt idx="15">
                  <c:v>0.79105803395183572</c:v>
                </c:pt>
                <c:pt idx="16">
                  <c:v>0.79105803395183572</c:v>
                </c:pt>
                <c:pt idx="17">
                  <c:v>0.79105803395183572</c:v>
                </c:pt>
                <c:pt idx="18">
                  <c:v>0.7757391963608794</c:v>
                </c:pt>
                <c:pt idx="19">
                  <c:v>0.7757391963608794</c:v>
                </c:pt>
                <c:pt idx="20">
                  <c:v>0.7757391963608794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E9-4329-A8C6-3D4C33ECA4CD}"/>
            </c:ext>
          </c:extLst>
        </c:ser>
        <c:ser>
          <c:idx val="1"/>
          <c:order val="1"/>
          <c:tx>
            <c:strRef>
              <c:f>'6_6_A_CONC_RATIO_ALL'!$A$9</c:f>
              <c:strCache>
                <c:ptCount val="1"/>
                <c:pt idx="0">
                  <c:v>Banking (N=5)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'6_6_A_CONC_RATIO_ALL'!$B$1:$V$1</c:f>
              <c:numCache>
                <c:formatCode>General</c:formatCode>
                <c:ptCount val="21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</c:numCache>
            </c:numRef>
          </c:cat>
          <c:val>
            <c:numRef>
              <c:f>'6_6_A_CONC_RATIO_ALL'!$B$9:$V$9</c:f>
              <c:numCache>
                <c:formatCode>0.0%</c:formatCode>
                <c:ptCount val="21"/>
                <c:pt idx="0">
                  <c:v>0.9895425947968034</c:v>
                </c:pt>
                <c:pt idx="1">
                  <c:v>0.98986782304132093</c:v>
                </c:pt>
                <c:pt idx="2">
                  <c:v>0.98823746695755565</c:v>
                </c:pt>
                <c:pt idx="3">
                  <c:v>0.98646668390655978</c:v>
                </c:pt>
                <c:pt idx="4">
                  <c:v>0.98715502555366275</c:v>
                </c:pt>
                <c:pt idx="5">
                  <c:v>0.98774612253877447</c:v>
                </c:pt>
                <c:pt idx="6">
                  <c:v>0.98707774955475769</c:v>
                </c:pt>
                <c:pt idx="7">
                  <c:v>0.98715798907043262</c:v>
                </c:pt>
                <c:pt idx="8">
                  <c:v>0.98716042177565522</c:v>
                </c:pt>
                <c:pt idx="9">
                  <c:v>0.98492701681958916</c:v>
                </c:pt>
                <c:pt idx="10">
                  <c:v>0.98412103025756437</c:v>
                </c:pt>
                <c:pt idx="11">
                  <c:v>0.98259805965585301</c:v>
                </c:pt>
                <c:pt idx="12">
                  <c:v>0.97616769195716546</c:v>
                </c:pt>
                <c:pt idx="13">
                  <c:v>0.97125470208368103</c:v>
                </c:pt>
                <c:pt idx="14">
                  <c:v>0.95250560957367225</c:v>
                </c:pt>
                <c:pt idx="15">
                  <c:v>0.95735715004818001</c:v>
                </c:pt>
                <c:pt idx="16">
                  <c:v>0.95609346862321098</c:v>
                </c:pt>
                <c:pt idx="17">
                  <c:v>0.95614017281394414</c:v>
                </c:pt>
                <c:pt idx="18">
                  <c:v>0.95416835148287071</c:v>
                </c:pt>
                <c:pt idx="19">
                  <c:v>0.95523111252789283</c:v>
                </c:pt>
                <c:pt idx="20">
                  <c:v>0.94839106010804375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AE9-4329-A8C6-3D4C33ECA4CD}"/>
            </c:ext>
          </c:extLst>
        </c:ser>
        <c:ser>
          <c:idx val="2"/>
          <c:order val="2"/>
          <c:tx>
            <c:strRef>
              <c:f>'6_6_A_CONC_RATIO_ALL'!$A$10</c:f>
              <c:strCache>
                <c:ptCount val="1"/>
                <c:pt idx="0">
                  <c:v>Securities (N=5)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'6_6_A_CONC_RATIO_ALL'!$B$1:$V$1</c:f>
              <c:numCache>
                <c:formatCode>General</c:formatCode>
                <c:ptCount val="21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</c:numCache>
            </c:numRef>
          </c:cat>
          <c:val>
            <c:numRef>
              <c:f>'6_6_A_CONC_RATIO_ALL'!$B$10:$V$10</c:f>
              <c:numCache>
                <c:formatCode>0.0%</c:formatCode>
                <c:ptCount val="21"/>
                <c:pt idx="0">
                  <c:v>0.99179856115107923</c:v>
                </c:pt>
                <c:pt idx="1">
                  <c:v>0.99173707423348734</c:v>
                </c:pt>
                <c:pt idx="2">
                  <c:v>0.99164404932361649</c:v>
                </c:pt>
                <c:pt idx="3">
                  <c:v>0.99159460812233557</c:v>
                </c:pt>
                <c:pt idx="4">
                  <c:v>0.99145323949793218</c:v>
                </c:pt>
                <c:pt idx="5">
                  <c:v>0.98786975145626144</c:v>
                </c:pt>
                <c:pt idx="6">
                  <c:v>0.9854659594745786</c:v>
                </c:pt>
                <c:pt idx="7">
                  <c:v>0.98778872664573147</c:v>
                </c:pt>
                <c:pt idx="8">
                  <c:v>0.98960726287806577</c:v>
                </c:pt>
                <c:pt idx="9">
                  <c:v>0.98686147579002581</c:v>
                </c:pt>
                <c:pt idx="10">
                  <c:v>0.98680726354375725</c:v>
                </c:pt>
                <c:pt idx="11">
                  <c:v>0.98514259026825057</c:v>
                </c:pt>
                <c:pt idx="12">
                  <c:v>0.98294058389899919</c:v>
                </c:pt>
                <c:pt idx="13">
                  <c:v>0.97719895919954947</c:v>
                </c:pt>
                <c:pt idx="14">
                  <c:v>0.96877451466596931</c:v>
                </c:pt>
                <c:pt idx="15">
                  <c:v>0.96498099970768791</c:v>
                </c:pt>
                <c:pt idx="16">
                  <c:v>0.96288511859542503</c:v>
                </c:pt>
                <c:pt idx="17">
                  <c:v>0.95915671522816837</c:v>
                </c:pt>
                <c:pt idx="18">
                  <c:v>0.95880051772028563</c:v>
                </c:pt>
                <c:pt idx="19">
                  <c:v>0.95899644137529616</c:v>
                </c:pt>
                <c:pt idx="20">
                  <c:v>0.95692433847415381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AE9-4329-A8C6-3D4C33ECA4CD}"/>
            </c:ext>
          </c:extLst>
        </c:ser>
        <c:ser>
          <c:idx val="3"/>
          <c:order val="3"/>
          <c:tx>
            <c:strRef>
              <c:f>'6_6_A_CONC_RATIO_ALL'!$A$11</c:f>
              <c:strCache>
                <c:ptCount val="1"/>
                <c:pt idx="0">
                  <c:v>Reserve (N=5)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'6_6_A_CONC_RATIO_ALL'!$B$1:$V$1</c:f>
              <c:numCache>
                <c:formatCode>General</c:formatCode>
                <c:ptCount val="21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</c:numCache>
            </c:numRef>
          </c:cat>
          <c:val>
            <c:numRef>
              <c:f>'6_6_A_CONC_RATIO_ALL'!$B$11:$V$11</c:f>
              <c:numCache>
                <c:formatCode>0.0%</c:formatCode>
                <c:ptCount val="21"/>
                <c:pt idx="0">
                  <c:v>0.9857659109092719</c:v>
                </c:pt>
                <c:pt idx="1">
                  <c:v>0.98662706115722543</c:v>
                </c:pt>
                <c:pt idx="2">
                  <c:v>0.98296751275572969</c:v>
                </c:pt>
                <c:pt idx="3">
                  <c:v>0.98046873898031661</c:v>
                </c:pt>
                <c:pt idx="4">
                  <c:v>0.98207302557932008</c:v>
                </c:pt>
                <c:pt idx="5">
                  <c:v>0.98416138132210174</c:v>
                </c:pt>
                <c:pt idx="6">
                  <c:v>0.98024052008752549</c:v>
                </c:pt>
                <c:pt idx="7">
                  <c:v>0.97804785392707194</c:v>
                </c:pt>
                <c:pt idx="8">
                  <c:v>0.97878031630952023</c:v>
                </c:pt>
                <c:pt idx="9">
                  <c:v>0.96645285663822222</c:v>
                </c:pt>
                <c:pt idx="10">
                  <c:v>0.95449338774562276</c:v>
                </c:pt>
                <c:pt idx="11">
                  <c:v>0.94586063523502562</c:v>
                </c:pt>
                <c:pt idx="12">
                  <c:v>0.93453032392423196</c:v>
                </c:pt>
                <c:pt idx="13">
                  <c:v>0.93898186866161715</c:v>
                </c:pt>
                <c:pt idx="14">
                  <c:v>0.93948671453123</c:v>
                </c:pt>
                <c:pt idx="15">
                  <c:v>0.93520480639406667</c:v>
                </c:pt>
                <c:pt idx="16">
                  <c:v>0.929422775827904</c:v>
                </c:pt>
                <c:pt idx="17">
                  <c:v>0.92582022263202912</c:v>
                </c:pt>
                <c:pt idx="18">
                  <c:v>0.92044995567037635</c:v>
                </c:pt>
                <c:pt idx="19">
                  <c:v>0.92381997865328636</c:v>
                </c:pt>
                <c:pt idx="20">
                  <c:v>0.90827289230008501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AE9-4329-A8C6-3D4C33ECA4CD}"/>
            </c:ext>
          </c:extLst>
        </c:ser>
        <c:ser>
          <c:idx val="4"/>
          <c:order val="4"/>
          <c:tx>
            <c:strRef>
              <c:f>'6_6_A_CONC_RATIO_ALL'!$A$12</c:f>
              <c:strCache>
                <c:ptCount val="1"/>
                <c:pt idx="0">
                  <c:v>Average (CR=5)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'6_6_A_CONC_RATIO_ALL'!$B$1:$V$1</c:f>
              <c:numCache>
                <c:formatCode>General</c:formatCode>
                <c:ptCount val="21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</c:numCache>
            </c:numRef>
          </c:cat>
          <c:val>
            <c:numRef>
              <c:f>'6_6_A_CONC_RATIO_ALL'!$B$12:$V$12</c:f>
              <c:numCache>
                <c:formatCode>0.0%</c:formatCode>
                <c:ptCount val="21"/>
                <c:pt idx="0">
                  <c:v>0.9429122436713212</c:v>
                </c:pt>
                <c:pt idx="1">
                  <c:v>0.94324325064179337</c:v>
                </c:pt>
                <c:pt idx="2">
                  <c:v>0.94173617100902218</c:v>
                </c:pt>
                <c:pt idx="3">
                  <c:v>0.93786828862114346</c:v>
                </c:pt>
                <c:pt idx="4">
                  <c:v>0.93849421299126112</c:v>
                </c:pt>
                <c:pt idx="5">
                  <c:v>0.93869159972942862</c:v>
                </c:pt>
                <c:pt idx="6">
                  <c:v>0.92475803581805971</c:v>
                </c:pt>
                <c:pt idx="7">
                  <c:v>0.92442764821237988</c:v>
                </c:pt>
                <c:pt idx="8">
                  <c:v>0.92497529716278881</c:v>
                </c:pt>
                <c:pt idx="9">
                  <c:v>0.92085536034840654</c:v>
                </c:pt>
                <c:pt idx="10">
                  <c:v>0.91672550424949117</c:v>
                </c:pt>
                <c:pt idx="11">
                  <c:v>0.9133166460997556</c:v>
                </c:pt>
                <c:pt idx="12">
                  <c:v>0.90546639674835705</c:v>
                </c:pt>
                <c:pt idx="13">
                  <c:v>0.90517447589866329</c:v>
                </c:pt>
                <c:pt idx="14">
                  <c:v>0.90081383501460266</c:v>
                </c:pt>
                <c:pt idx="15">
                  <c:v>0.8958106384079455</c:v>
                </c:pt>
                <c:pt idx="16">
                  <c:v>0.89332336779635257</c:v>
                </c:pt>
                <c:pt idx="17">
                  <c:v>0.89150890020164031</c:v>
                </c:pt>
                <c:pt idx="18">
                  <c:v>0.88422452887761127</c:v>
                </c:pt>
                <c:pt idx="19">
                  <c:v>0.88555765065525349</c:v>
                </c:pt>
                <c:pt idx="20">
                  <c:v>0.87888992931735432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AE9-4329-A8C6-3D4C33ECA4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8160896"/>
        <c:axId val="578159256"/>
      </c:lineChart>
      <c:catAx>
        <c:axId val="578160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W"/>
          </a:p>
        </c:txPr>
        <c:crossAx val="578159256"/>
        <c:crosses val="autoZero"/>
        <c:auto val="1"/>
        <c:lblAlgn val="ctr"/>
        <c:lblOffset val="100"/>
        <c:noMultiLvlLbl val="0"/>
      </c:catAx>
      <c:valAx>
        <c:axId val="5781592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W"/>
          </a:p>
        </c:txPr>
        <c:crossAx val="57816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7641022027215975E-2"/>
          <c:y val="0.86467135993594024"/>
          <c:w val="0.87225431253500285"/>
          <c:h val="3.57523688776191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W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6.6-A1: Concentration</a:t>
            </a:r>
            <a:r>
              <a:rPr lang="en-US" altLang="zh-TW" baseline="0"/>
              <a:t> Ratio (N=2, 2001-2021).</a:t>
            </a:r>
          </a:p>
          <a:p>
            <a:pPr>
              <a:defRPr/>
            </a:pPr>
            <a:r>
              <a:rPr lang="en-US" altLang="zh-TW" baseline="0"/>
              <a:t>Source: Authors' own elaboration</a:t>
            </a:r>
            <a:endParaRPr lang="zh-TW" altLang="en-US"/>
          </a:p>
        </c:rich>
      </c:tx>
      <c:layout>
        <c:manualLayout>
          <c:xMode val="edge"/>
          <c:yMode val="edge"/>
          <c:x val="0.31156898043756126"/>
          <c:y val="0.939130434782608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W"/>
        </a:p>
      </c:txPr>
    </c:title>
    <c:autoTitleDeleted val="0"/>
    <c:plotArea>
      <c:layout>
        <c:manualLayout>
          <c:layoutTarget val="inner"/>
          <c:xMode val="edge"/>
          <c:yMode val="edge"/>
          <c:x val="7.5300724133189806E-2"/>
          <c:y val="2.4108695652173918E-2"/>
          <c:w val="0.90254884069215169"/>
          <c:h val="0.81921003081136601"/>
        </c:manualLayout>
      </c:layout>
      <c:lineChart>
        <c:grouping val="standard"/>
        <c:varyColors val="0"/>
        <c:ser>
          <c:idx val="0"/>
          <c:order val="0"/>
          <c:tx>
            <c:strRef>
              <c:f>'6_6_A_CONC_RATIO_ALL'!$A$2</c:f>
              <c:strCache>
                <c:ptCount val="1"/>
                <c:pt idx="0">
                  <c:v>Vehicle (N=2)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'6_6_A_CONC_RATIO_ALL'!$B$1:$V$1</c:f>
              <c:numCache>
                <c:formatCode>General</c:formatCode>
                <c:ptCount val="21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</c:numCache>
            </c:numRef>
          </c:cat>
          <c:val>
            <c:numRef>
              <c:f>'6_6_A_CONC_RATIO_ALL'!$B$2:$V$2</c:f>
              <c:numCache>
                <c:formatCode>0.0%</c:formatCode>
                <c:ptCount val="21"/>
                <c:pt idx="0">
                  <c:v>0.63922518159806296</c:v>
                </c:pt>
                <c:pt idx="1">
                  <c:v>0.63922518159806296</c:v>
                </c:pt>
                <c:pt idx="2">
                  <c:v>0.63922518159806296</c:v>
                </c:pt>
                <c:pt idx="3">
                  <c:v>0.62719751809720781</c:v>
                </c:pt>
                <c:pt idx="4">
                  <c:v>0.62719751809720781</c:v>
                </c:pt>
                <c:pt idx="5">
                  <c:v>0.62719751809720781</c:v>
                </c:pt>
                <c:pt idx="6">
                  <c:v>0.6131167268351384</c:v>
                </c:pt>
                <c:pt idx="7">
                  <c:v>0.6131167268351384</c:v>
                </c:pt>
                <c:pt idx="8">
                  <c:v>0.6131167268351384</c:v>
                </c:pt>
                <c:pt idx="9">
                  <c:v>0.61943116033224266</c:v>
                </c:pt>
                <c:pt idx="10">
                  <c:v>0.61943116033224266</c:v>
                </c:pt>
                <c:pt idx="11">
                  <c:v>0.61943116033224266</c:v>
                </c:pt>
                <c:pt idx="12">
                  <c:v>0.60220272540601083</c:v>
                </c:pt>
                <c:pt idx="13">
                  <c:v>0.60220272540601083</c:v>
                </c:pt>
                <c:pt idx="14">
                  <c:v>0.60220272540601083</c:v>
                </c:pt>
                <c:pt idx="15">
                  <c:v>0.5948480063166206</c:v>
                </c:pt>
                <c:pt idx="16">
                  <c:v>0.5948480063166206</c:v>
                </c:pt>
                <c:pt idx="17">
                  <c:v>0.5948480063166206</c:v>
                </c:pt>
                <c:pt idx="18">
                  <c:v>0.60295678544351783</c:v>
                </c:pt>
                <c:pt idx="19">
                  <c:v>0.60295678544351783</c:v>
                </c:pt>
                <c:pt idx="20">
                  <c:v>0.60295678544351783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AC-4C2B-AF03-D04E3A2B2F2A}"/>
            </c:ext>
          </c:extLst>
        </c:ser>
        <c:ser>
          <c:idx val="1"/>
          <c:order val="1"/>
          <c:tx>
            <c:strRef>
              <c:f>'6_6_A_CONC_RATIO_ALL'!$A$3</c:f>
              <c:strCache>
                <c:ptCount val="1"/>
                <c:pt idx="0">
                  <c:v>Banking (N=2)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'6_6_A_CONC_RATIO_ALL'!$B$1:$V$1</c:f>
              <c:numCache>
                <c:formatCode>General</c:formatCode>
                <c:ptCount val="21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</c:numCache>
            </c:numRef>
          </c:cat>
          <c:val>
            <c:numRef>
              <c:f>'6_6_A_CONC_RATIO_ALL'!$B$3:$V$3</c:f>
              <c:numCache>
                <c:formatCode>0.0%</c:formatCode>
                <c:ptCount val="21"/>
                <c:pt idx="0">
                  <c:v>0.79027092898033224</c:v>
                </c:pt>
                <c:pt idx="1">
                  <c:v>0.81101891617673627</c:v>
                </c:pt>
                <c:pt idx="2">
                  <c:v>0.83014163521141393</c:v>
                </c:pt>
                <c:pt idx="3">
                  <c:v>0.8363838366424351</c:v>
                </c:pt>
                <c:pt idx="4">
                  <c:v>0.85002555366269172</c:v>
                </c:pt>
                <c:pt idx="5">
                  <c:v>0.85635610310563548</c:v>
                </c:pt>
                <c:pt idx="6">
                  <c:v>0.84040757934074928</c:v>
                </c:pt>
                <c:pt idx="7">
                  <c:v>0.82894718607519513</c:v>
                </c:pt>
                <c:pt idx="8">
                  <c:v>0.85269838775750695</c:v>
                </c:pt>
                <c:pt idx="9">
                  <c:v>0.86066280296242526</c:v>
                </c:pt>
                <c:pt idx="10">
                  <c:v>0.86435739369625009</c:v>
                </c:pt>
                <c:pt idx="11">
                  <c:v>0.86695021265949457</c:v>
                </c:pt>
                <c:pt idx="12">
                  <c:v>0.85099111414900885</c:v>
                </c:pt>
                <c:pt idx="13">
                  <c:v>0.84903904173781308</c:v>
                </c:pt>
                <c:pt idx="14">
                  <c:v>0.8349053990415245</c:v>
                </c:pt>
                <c:pt idx="15">
                  <c:v>0.84132257554184475</c:v>
                </c:pt>
                <c:pt idx="16">
                  <c:v>0.84609209451005629</c:v>
                </c:pt>
                <c:pt idx="17">
                  <c:v>0.84774915589116917</c:v>
                </c:pt>
                <c:pt idx="18">
                  <c:v>0.84429509613909848</c:v>
                </c:pt>
                <c:pt idx="19">
                  <c:v>0.83987886515779409</c:v>
                </c:pt>
                <c:pt idx="20">
                  <c:v>0.83697173509648581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AC-4C2B-AF03-D04E3A2B2F2A}"/>
            </c:ext>
          </c:extLst>
        </c:ser>
        <c:ser>
          <c:idx val="2"/>
          <c:order val="2"/>
          <c:tx>
            <c:strRef>
              <c:f>'6_6_A_CONC_RATIO_ALL'!$A$4</c:f>
              <c:strCache>
                <c:ptCount val="1"/>
                <c:pt idx="0">
                  <c:v>Securities (N=2)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'6_6_A_CONC_RATIO_ALL'!$B$1:$V$1</c:f>
              <c:numCache>
                <c:formatCode>General</c:formatCode>
                <c:ptCount val="21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</c:numCache>
            </c:numRef>
          </c:cat>
          <c:val>
            <c:numRef>
              <c:f>'6_6_A_CONC_RATIO_ALL'!$B$4:$V$4</c:f>
              <c:numCache>
                <c:formatCode>0.0%</c:formatCode>
                <c:ptCount val="21"/>
                <c:pt idx="0">
                  <c:v>0.85292086330935257</c:v>
                </c:pt>
                <c:pt idx="1">
                  <c:v>0.86529571178064713</c:v>
                </c:pt>
                <c:pt idx="2">
                  <c:v>0.86831363665505501</c:v>
                </c:pt>
                <c:pt idx="3">
                  <c:v>0.8682925145411553</c:v>
                </c:pt>
                <c:pt idx="4">
                  <c:v>0.86628455343539135</c:v>
                </c:pt>
                <c:pt idx="5">
                  <c:v>0.86688315790803749</c:v>
                </c:pt>
                <c:pt idx="6">
                  <c:v>0.8702088426635729</c:v>
                </c:pt>
                <c:pt idx="7">
                  <c:v>0.86550940001499344</c:v>
                </c:pt>
                <c:pt idx="8">
                  <c:v>0.88091488187791533</c:v>
                </c:pt>
                <c:pt idx="9">
                  <c:v>0.88171294895839658</c:v>
                </c:pt>
                <c:pt idx="10">
                  <c:v>0.87121062203752375</c:v>
                </c:pt>
                <c:pt idx="11">
                  <c:v>0.85844109090555276</c:v>
                </c:pt>
                <c:pt idx="12">
                  <c:v>0.85382754173060804</c:v>
                </c:pt>
                <c:pt idx="13">
                  <c:v>0.8335255774028274</c:v>
                </c:pt>
                <c:pt idx="14">
                  <c:v>0.82523466452665839</c:v>
                </c:pt>
                <c:pt idx="15">
                  <c:v>0.82468785234058561</c:v>
                </c:pt>
                <c:pt idx="16">
                  <c:v>0.81856166118004559</c:v>
                </c:pt>
                <c:pt idx="17">
                  <c:v>0.80880332212293993</c:v>
                </c:pt>
                <c:pt idx="18">
                  <c:v>0.8096359961025551</c:v>
                </c:pt>
                <c:pt idx="19">
                  <c:v>0.81415777010490675</c:v>
                </c:pt>
                <c:pt idx="20">
                  <c:v>0.81045195067335285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AC-4C2B-AF03-D04E3A2B2F2A}"/>
            </c:ext>
          </c:extLst>
        </c:ser>
        <c:ser>
          <c:idx val="3"/>
          <c:order val="3"/>
          <c:tx>
            <c:strRef>
              <c:f>'6_6_A_CONC_RATIO_ALL'!$A$5</c:f>
              <c:strCache>
                <c:ptCount val="1"/>
                <c:pt idx="0">
                  <c:v>Reserve (N=2)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'6_6_A_CONC_RATIO_ALL'!$B$1:$V$1</c:f>
              <c:numCache>
                <c:formatCode>General</c:formatCode>
                <c:ptCount val="21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</c:numCache>
            </c:numRef>
          </c:cat>
          <c:val>
            <c:numRef>
              <c:f>'6_6_A_CONC_RATIO_ALL'!$B$5:$V$5</c:f>
              <c:numCache>
                <c:formatCode>0.0%</c:formatCode>
                <c:ptCount val="21"/>
                <c:pt idx="0">
                  <c:v>0.90014118972963486</c:v>
                </c:pt>
                <c:pt idx="1">
                  <c:v>0.91295909451848856</c:v>
                </c:pt>
                <c:pt idx="2">
                  <c:v>0.90907516495971752</c:v>
                </c:pt>
                <c:pt idx="3">
                  <c:v>0.90524675874269678</c:v>
                </c:pt>
                <c:pt idx="4">
                  <c:v>0.90043699682360478</c:v>
                </c:pt>
                <c:pt idx="5">
                  <c:v>0.90528931714786931</c:v>
                </c:pt>
                <c:pt idx="6">
                  <c:v>0.90120390538662098</c:v>
                </c:pt>
                <c:pt idx="7">
                  <c:v>0.89482903181960172</c:v>
                </c:pt>
                <c:pt idx="8">
                  <c:v>0.90997217051675183</c:v>
                </c:pt>
                <c:pt idx="9">
                  <c:v>0.89237787731704676</c:v>
                </c:pt>
                <c:pt idx="10">
                  <c:v>0.87628342011819083</c:v>
                </c:pt>
                <c:pt idx="11">
                  <c:v>0.86464034092536723</c:v>
                </c:pt>
                <c:pt idx="12">
                  <c:v>0.85436294860503481</c:v>
                </c:pt>
                <c:pt idx="13">
                  <c:v>0.86302806184113889</c:v>
                </c:pt>
                <c:pt idx="14">
                  <c:v>0.86027588109223285</c:v>
                </c:pt>
                <c:pt idx="15">
                  <c:v>0.85016790927269947</c:v>
                </c:pt>
                <c:pt idx="16">
                  <c:v>0.83974842951462014</c:v>
                </c:pt>
                <c:pt idx="17">
                  <c:v>0.83159111891099835</c:v>
                </c:pt>
                <c:pt idx="18">
                  <c:v>0.820516136950729</c:v>
                </c:pt>
                <c:pt idx="19">
                  <c:v>0.81914939049114233</c:v>
                </c:pt>
                <c:pt idx="20">
                  <c:v>0.80088228020205854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BAC-4C2B-AF03-D04E3A2B2F2A}"/>
            </c:ext>
          </c:extLst>
        </c:ser>
        <c:ser>
          <c:idx val="4"/>
          <c:order val="4"/>
          <c:tx>
            <c:strRef>
              <c:f>'6_6_A_CONC_RATIO_ALL'!$A$6</c:f>
              <c:strCache>
                <c:ptCount val="1"/>
                <c:pt idx="0">
                  <c:v>Average (CR=2)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'6_6_A_CONC_RATIO_ALL'!$B$1:$V$1</c:f>
              <c:numCache>
                <c:formatCode>General</c:formatCode>
                <c:ptCount val="21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</c:numCache>
            </c:numRef>
          </c:cat>
          <c:val>
            <c:numRef>
              <c:f>'6_6_A_CONC_RATIO_ALL'!$B$6:$V$6</c:f>
              <c:numCache>
                <c:formatCode>0.0%</c:formatCode>
                <c:ptCount val="21"/>
                <c:pt idx="0">
                  <c:v>0.78698742249084674</c:v>
                </c:pt>
                <c:pt idx="1">
                  <c:v>0.79678053003174776</c:v>
                </c:pt>
                <c:pt idx="2">
                  <c:v>0.79917599416367169</c:v>
                </c:pt>
                <c:pt idx="3">
                  <c:v>0.79492748414389991</c:v>
                </c:pt>
                <c:pt idx="4">
                  <c:v>0.79526318948995145</c:v>
                </c:pt>
                <c:pt idx="5">
                  <c:v>0.79803548858397111</c:v>
                </c:pt>
                <c:pt idx="6">
                  <c:v>0.78987628107464014</c:v>
                </c:pt>
                <c:pt idx="7">
                  <c:v>0.78505801723327817</c:v>
                </c:pt>
                <c:pt idx="8">
                  <c:v>0.79663184405653376</c:v>
                </c:pt>
                <c:pt idx="9">
                  <c:v>0.79433230453656678</c:v>
                </c:pt>
                <c:pt idx="10">
                  <c:v>0.78783286277244002</c:v>
                </c:pt>
                <c:pt idx="11">
                  <c:v>0.78225571768004454</c:v>
                </c:pt>
                <c:pt idx="12">
                  <c:v>0.76965833398361794</c:v>
                </c:pt>
                <c:pt idx="13">
                  <c:v>0.76883769893915666</c:v>
                </c:pt>
                <c:pt idx="14">
                  <c:v>0.76418287942744512</c:v>
                </c:pt>
                <c:pt idx="15">
                  <c:v>0.75934037651017849</c:v>
                </c:pt>
                <c:pt idx="16">
                  <c:v>0.75564110455876399</c:v>
                </c:pt>
                <c:pt idx="17">
                  <c:v>0.75157178807822456</c:v>
                </c:pt>
                <c:pt idx="18">
                  <c:v>0.75014615617169123</c:v>
                </c:pt>
                <c:pt idx="19">
                  <c:v>0.74970816452200351</c:v>
                </c:pt>
                <c:pt idx="20">
                  <c:v>0.74251696951016521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BAC-4C2B-AF03-D04E3A2B2F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1261800"/>
        <c:axId val="351263112"/>
      </c:lineChart>
      <c:catAx>
        <c:axId val="351261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W"/>
          </a:p>
        </c:txPr>
        <c:crossAx val="351263112"/>
        <c:crosses val="autoZero"/>
        <c:auto val="1"/>
        <c:lblAlgn val="ctr"/>
        <c:lblOffset val="100"/>
        <c:noMultiLvlLbl val="0"/>
      </c:catAx>
      <c:valAx>
        <c:axId val="351263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W"/>
          </a:p>
        </c:txPr>
        <c:crossAx val="351261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0111757956788043E-2"/>
          <c:y val="0.88940191715166039"/>
          <c:w val="0.8545434408695296"/>
          <c:h val="3.66850393700787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W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6.6-B1: Concentration Ratio (N=2, Triennial)</a:t>
            </a:r>
          </a:p>
          <a:p>
            <a:pPr>
              <a:defRPr/>
            </a:pPr>
            <a:r>
              <a:rPr lang="en-US" altLang="zh-TW"/>
              <a:t>Source: Authors' own</a:t>
            </a:r>
            <a:r>
              <a:rPr lang="en-US" altLang="zh-TW" baseline="0"/>
              <a:t> elaboration</a:t>
            </a:r>
            <a:endParaRPr lang="zh-TW" altLang="en-US"/>
          </a:p>
        </c:rich>
      </c:tx>
      <c:layout>
        <c:manualLayout>
          <c:xMode val="edge"/>
          <c:yMode val="edge"/>
          <c:x val="0.1478106617677927"/>
          <c:y val="0.943860337647068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W"/>
        </a:p>
      </c:txPr>
    </c:title>
    <c:autoTitleDeleted val="0"/>
    <c:plotArea>
      <c:layout>
        <c:manualLayout>
          <c:layoutTarget val="inner"/>
          <c:xMode val="edge"/>
          <c:yMode val="edge"/>
          <c:x val="0.10874820112474833"/>
          <c:y val="2.3356481481481488E-2"/>
          <c:w val="0.8592624653448887"/>
          <c:h val="0.72353146708396465"/>
        </c:manualLayout>
      </c:layout>
      <c:lineChart>
        <c:grouping val="standard"/>
        <c:varyColors val="0"/>
        <c:ser>
          <c:idx val="0"/>
          <c:order val="0"/>
          <c:tx>
            <c:strRef>
              <c:f>'6_6_B_CONC_RATIO_TRI'!$A$2</c:f>
              <c:strCache>
                <c:ptCount val="1"/>
                <c:pt idx="0">
                  <c:v>Vehicle (N=2)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'6_6_B_CONC_RATIO_TRI'!$B$1:$H$1</c:f>
              <c:numCache>
                <c:formatCode>General</c:formatCode>
                <c:ptCount val="7"/>
                <c:pt idx="0">
                  <c:v>2001</c:v>
                </c:pt>
                <c:pt idx="1">
                  <c:v>2004</c:v>
                </c:pt>
                <c:pt idx="2">
                  <c:v>2007</c:v>
                </c:pt>
                <c:pt idx="3">
                  <c:v>2010</c:v>
                </c:pt>
                <c:pt idx="4">
                  <c:v>2013</c:v>
                </c:pt>
                <c:pt idx="5">
                  <c:v>2016</c:v>
                </c:pt>
                <c:pt idx="6">
                  <c:v>2019</c:v>
                </c:pt>
              </c:numCache>
            </c:numRef>
          </c:cat>
          <c:val>
            <c:numRef>
              <c:f>'6_6_B_CONC_RATIO_TRI'!$B$2:$H$2</c:f>
              <c:numCache>
                <c:formatCode>0.0%</c:formatCode>
                <c:ptCount val="7"/>
                <c:pt idx="0">
                  <c:v>0.63922518159806296</c:v>
                </c:pt>
                <c:pt idx="1">
                  <c:v>0.62719751809720781</c:v>
                </c:pt>
                <c:pt idx="2">
                  <c:v>0.6131167268351384</c:v>
                </c:pt>
                <c:pt idx="3">
                  <c:v>0.61943116033224266</c:v>
                </c:pt>
                <c:pt idx="4">
                  <c:v>0.60220272540601083</c:v>
                </c:pt>
                <c:pt idx="5">
                  <c:v>0.5948480063166206</c:v>
                </c:pt>
                <c:pt idx="6">
                  <c:v>0.60295678544351783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F0-48C2-879A-596288DE6588}"/>
            </c:ext>
          </c:extLst>
        </c:ser>
        <c:ser>
          <c:idx val="1"/>
          <c:order val="1"/>
          <c:tx>
            <c:strRef>
              <c:f>'6_6_B_CONC_RATIO_TRI'!$A$3</c:f>
              <c:strCache>
                <c:ptCount val="1"/>
                <c:pt idx="0">
                  <c:v>Banking (N=2)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'6_6_B_CONC_RATIO_TRI'!$B$1:$H$1</c:f>
              <c:numCache>
                <c:formatCode>General</c:formatCode>
                <c:ptCount val="7"/>
                <c:pt idx="0">
                  <c:v>2001</c:v>
                </c:pt>
                <c:pt idx="1">
                  <c:v>2004</c:v>
                </c:pt>
                <c:pt idx="2">
                  <c:v>2007</c:v>
                </c:pt>
                <c:pt idx="3">
                  <c:v>2010</c:v>
                </c:pt>
                <c:pt idx="4">
                  <c:v>2013</c:v>
                </c:pt>
                <c:pt idx="5">
                  <c:v>2016</c:v>
                </c:pt>
                <c:pt idx="6">
                  <c:v>2019</c:v>
                </c:pt>
              </c:numCache>
            </c:numRef>
          </c:cat>
          <c:val>
            <c:numRef>
              <c:f>'6_6_B_CONC_RATIO_TRI'!$B$3:$H$3</c:f>
              <c:numCache>
                <c:formatCode>0.0%</c:formatCode>
                <c:ptCount val="7"/>
                <c:pt idx="0">
                  <c:v>0.79027092898033224</c:v>
                </c:pt>
                <c:pt idx="1">
                  <c:v>0.8363838366424351</c:v>
                </c:pt>
                <c:pt idx="2">
                  <c:v>0.84040757934074928</c:v>
                </c:pt>
                <c:pt idx="3">
                  <c:v>0.86066280296242526</c:v>
                </c:pt>
                <c:pt idx="4">
                  <c:v>0.85099111414900885</c:v>
                </c:pt>
                <c:pt idx="5">
                  <c:v>0.84132257554184475</c:v>
                </c:pt>
                <c:pt idx="6">
                  <c:v>0.84429509613909848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F0-48C2-879A-596288DE6588}"/>
            </c:ext>
          </c:extLst>
        </c:ser>
        <c:ser>
          <c:idx val="2"/>
          <c:order val="2"/>
          <c:tx>
            <c:strRef>
              <c:f>'6_6_B_CONC_RATIO_TRI'!$A$4</c:f>
              <c:strCache>
                <c:ptCount val="1"/>
                <c:pt idx="0">
                  <c:v>Securities (N=2)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'6_6_B_CONC_RATIO_TRI'!$B$1:$H$1</c:f>
              <c:numCache>
                <c:formatCode>General</c:formatCode>
                <c:ptCount val="7"/>
                <c:pt idx="0">
                  <c:v>2001</c:v>
                </c:pt>
                <c:pt idx="1">
                  <c:v>2004</c:v>
                </c:pt>
                <c:pt idx="2">
                  <c:v>2007</c:v>
                </c:pt>
                <c:pt idx="3">
                  <c:v>2010</c:v>
                </c:pt>
                <c:pt idx="4">
                  <c:v>2013</c:v>
                </c:pt>
                <c:pt idx="5">
                  <c:v>2016</c:v>
                </c:pt>
                <c:pt idx="6">
                  <c:v>2019</c:v>
                </c:pt>
              </c:numCache>
            </c:numRef>
          </c:cat>
          <c:val>
            <c:numRef>
              <c:f>'6_6_B_CONC_RATIO_TRI'!$B$4:$H$4</c:f>
              <c:numCache>
                <c:formatCode>0.0%</c:formatCode>
                <c:ptCount val="7"/>
                <c:pt idx="0">
                  <c:v>0.85292086330935257</c:v>
                </c:pt>
                <c:pt idx="1">
                  <c:v>0.8682925145411553</c:v>
                </c:pt>
                <c:pt idx="2">
                  <c:v>0.8702088426635729</c:v>
                </c:pt>
                <c:pt idx="3">
                  <c:v>0.88171294895839658</c:v>
                </c:pt>
                <c:pt idx="4">
                  <c:v>0.85382754173060804</c:v>
                </c:pt>
                <c:pt idx="5">
                  <c:v>0.82468785234058561</c:v>
                </c:pt>
                <c:pt idx="6">
                  <c:v>0.8096359961025551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F0-48C2-879A-596288DE6588}"/>
            </c:ext>
          </c:extLst>
        </c:ser>
        <c:ser>
          <c:idx val="3"/>
          <c:order val="3"/>
          <c:tx>
            <c:strRef>
              <c:f>'6_6_B_CONC_RATIO_TRI'!$A$5</c:f>
              <c:strCache>
                <c:ptCount val="1"/>
                <c:pt idx="0">
                  <c:v>Reserve (N=2)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'6_6_B_CONC_RATIO_TRI'!$B$1:$H$1</c:f>
              <c:numCache>
                <c:formatCode>General</c:formatCode>
                <c:ptCount val="7"/>
                <c:pt idx="0">
                  <c:v>2001</c:v>
                </c:pt>
                <c:pt idx="1">
                  <c:v>2004</c:v>
                </c:pt>
                <c:pt idx="2">
                  <c:v>2007</c:v>
                </c:pt>
                <c:pt idx="3">
                  <c:v>2010</c:v>
                </c:pt>
                <c:pt idx="4">
                  <c:v>2013</c:v>
                </c:pt>
                <c:pt idx="5">
                  <c:v>2016</c:v>
                </c:pt>
                <c:pt idx="6">
                  <c:v>2019</c:v>
                </c:pt>
              </c:numCache>
            </c:numRef>
          </c:cat>
          <c:val>
            <c:numRef>
              <c:f>'6_6_B_CONC_RATIO_TRI'!$B$5:$H$5</c:f>
              <c:numCache>
                <c:formatCode>0.0%</c:formatCode>
                <c:ptCount val="7"/>
                <c:pt idx="0">
                  <c:v>0.90014118972963486</c:v>
                </c:pt>
                <c:pt idx="1">
                  <c:v>0.90524675874269678</c:v>
                </c:pt>
                <c:pt idx="2">
                  <c:v>0.90120390538662098</c:v>
                </c:pt>
                <c:pt idx="3">
                  <c:v>0.89237787731704676</c:v>
                </c:pt>
                <c:pt idx="4">
                  <c:v>0.85436294860503481</c:v>
                </c:pt>
                <c:pt idx="5">
                  <c:v>0.85016790927269947</c:v>
                </c:pt>
                <c:pt idx="6">
                  <c:v>0.820516136950729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0F0-48C2-879A-596288DE6588}"/>
            </c:ext>
          </c:extLst>
        </c:ser>
        <c:ser>
          <c:idx val="4"/>
          <c:order val="4"/>
          <c:tx>
            <c:strRef>
              <c:f>'6_6_B_CONC_RATIO_TRI'!$A$6</c:f>
              <c:strCache>
                <c:ptCount val="1"/>
                <c:pt idx="0">
                  <c:v>Average (CR=2)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'6_6_B_CONC_RATIO_TRI'!$B$1:$H$1</c:f>
              <c:numCache>
                <c:formatCode>General</c:formatCode>
                <c:ptCount val="7"/>
                <c:pt idx="0">
                  <c:v>2001</c:v>
                </c:pt>
                <c:pt idx="1">
                  <c:v>2004</c:v>
                </c:pt>
                <c:pt idx="2">
                  <c:v>2007</c:v>
                </c:pt>
                <c:pt idx="3">
                  <c:v>2010</c:v>
                </c:pt>
                <c:pt idx="4">
                  <c:v>2013</c:v>
                </c:pt>
                <c:pt idx="5">
                  <c:v>2016</c:v>
                </c:pt>
                <c:pt idx="6">
                  <c:v>2019</c:v>
                </c:pt>
              </c:numCache>
            </c:numRef>
          </c:cat>
          <c:val>
            <c:numRef>
              <c:f>'6_6_B_CONC_RATIO_TRI'!$B$6:$H$6</c:f>
              <c:numCache>
                <c:formatCode>0.0%</c:formatCode>
                <c:ptCount val="7"/>
                <c:pt idx="0">
                  <c:v>0.78698742249084674</c:v>
                </c:pt>
                <c:pt idx="1">
                  <c:v>0.79492748414389991</c:v>
                </c:pt>
                <c:pt idx="2">
                  <c:v>0.78987628107464014</c:v>
                </c:pt>
                <c:pt idx="3">
                  <c:v>0.79433230453656678</c:v>
                </c:pt>
                <c:pt idx="4">
                  <c:v>0.76965833398361794</c:v>
                </c:pt>
                <c:pt idx="5">
                  <c:v>0.75934037651017849</c:v>
                </c:pt>
                <c:pt idx="6">
                  <c:v>0.75014615617169123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0F0-48C2-879A-596288DE65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234080"/>
        <c:axId val="762717320"/>
      </c:lineChart>
      <c:catAx>
        <c:axId val="663234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W"/>
          </a:p>
        </c:txPr>
        <c:crossAx val="762717320"/>
        <c:crosses val="autoZero"/>
        <c:auto val="1"/>
        <c:lblAlgn val="ctr"/>
        <c:lblOffset val="100"/>
        <c:noMultiLvlLbl val="0"/>
      </c:catAx>
      <c:valAx>
        <c:axId val="762717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W"/>
          </a:p>
        </c:txPr>
        <c:crossAx val="663234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032221067285069"/>
          <c:y val="0.80542901380229681"/>
          <c:w val="0.65402381316214142"/>
          <c:h val="7.46533245844269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50800</xdr:colOff>
      <xdr:row>0</xdr:row>
      <xdr:rowOff>165100</xdr:rowOff>
    </xdr:from>
    <xdr:to>
      <xdr:col>16</xdr:col>
      <xdr:colOff>431799</xdr:colOff>
      <xdr:row>33</xdr:row>
      <xdr:rowOff>152400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FB61C3E5-13FA-468E-90C0-D25F8D4998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88901</xdr:colOff>
      <xdr:row>16</xdr:row>
      <xdr:rowOff>38100</xdr:rowOff>
    </xdr:from>
    <xdr:to>
      <xdr:col>17</xdr:col>
      <xdr:colOff>638175</xdr:colOff>
      <xdr:row>44</xdr:row>
      <xdr:rowOff>50800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C7E5C843-91C8-4B4B-90E3-390C0ED857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27218</xdr:colOff>
      <xdr:row>16</xdr:row>
      <xdr:rowOff>94567</xdr:rowOff>
    </xdr:from>
    <xdr:to>
      <xdr:col>13</xdr:col>
      <xdr:colOff>127000</xdr:colOff>
      <xdr:row>64</xdr:row>
      <xdr:rowOff>50800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8C111503-BB15-4DFD-B20F-D72E7F3A7B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508000</xdr:colOff>
      <xdr:row>17</xdr:row>
      <xdr:rowOff>76199</xdr:rowOff>
    </xdr:from>
    <xdr:to>
      <xdr:col>11</xdr:col>
      <xdr:colOff>381000</xdr:colOff>
      <xdr:row>45</xdr:row>
      <xdr:rowOff>12700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93AC83EF-1CE9-4B9D-B9AC-1E1E687D04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76200</xdr:colOff>
      <xdr:row>24</xdr:row>
      <xdr:rowOff>47624</xdr:rowOff>
    </xdr:from>
    <xdr:to>
      <xdr:col>20</xdr:col>
      <xdr:colOff>622299</xdr:colOff>
      <xdr:row>62</xdr:row>
      <xdr:rowOff>25400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5B96415A-3E6C-4150-93E5-E41815B748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42862</xdr:colOff>
      <xdr:row>24</xdr:row>
      <xdr:rowOff>66674</xdr:rowOff>
    </xdr:from>
    <xdr:to>
      <xdr:col>9</xdr:col>
      <xdr:colOff>520700</xdr:colOff>
      <xdr:row>56</xdr:row>
      <xdr:rowOff>114300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C3E80F53-54A8-4070-916A-0F968734FF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257176</xdr:colOff>
      <xdr:row>20</xdr:row>
      <xdr:rowOff>76201</xdr:rowOff>
    </xdr:from>
    <xdr:to>
      <xdr:col>16</xdr:col>
      <xdr:colOff>371476</xdr:colOff>
      <xdr:row>22</xdr:row>
      <xdr:rowOff>76201</xdr:rowOff>
    </xdr:to>
    <xdr:sp macro="" textlink="">
      <xdr:nvSpPr>
        <xdr:cNvPr id="4" name="文字方塊 3">
          <a:extLst>
            <a:ext uri="{FF2B5EF4-FFF2-40B4-BE49-F238E27FC236}">
              <a16:creationId xmlns:a16="http://schemas.microsoft.com/office/drawing/2014/main" id="{6D9EA7B9-4402-4A1A-9BC6-6F8087887202}"/>
            </a:ext>
          </a:extLst>
        </xdr:cNvPr>
        <xdr:cNvSpPr txBox="1"/>
      </xdr:nvSpPr>
      <xdr:spPr>
        <a:xfrm>
          <a:off x="7800976" y="4267201"/>
          <a:ext cx="3543300" cy="419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1100"/>
            <a:t>Average=(Vehicle</a:t>
          </a:r>
          <a:r>
            <a:rPr lang="zh-TW" altLang="en-US" sz="1100"/>
            <a:t> </a:t>
          </a:r>
          <a:r>
            <a:rPr lang="en-US" altLang="zh-TW" sz="1100"/>
            <a:t>+</a:t>
          </a:r>
          <a:r>
            <a:rPr lang="zh-TW" altLang="en-US" sz="1100"/>
            <a:t> </a:t>
          </a:r>
          <a:r>
            <a:rPr lang="en-US" altLang="zh-TW" sz="1100" u="sng"/>
            <a:t>0.5</a:t>
          </a:r>
          <a:r>
            <a:rPr lang="zh-TW" altLang="en-US" sz="1100" u="sng"/>
            <a:t>*</a:t>
          </a:r>
          <a:r>
            <a:rPr lang="en-US" altLang="zh-TW" sz="1100" u="sng"/>
            <a:t>Banking+0.5*Security</a:t>
          </a:r>
          <a:r>
            <a:rPr lang="zh-TW" altLang="en-US" sz="1100" u="sng"/>
            <a:t> </a:t>
          </a:r>
          <a:r>
            <a:rPr lang="en-US" altLang="zh-TW" sz="1100"/>
            <a:t>+</a:t>
          </a:r>
          <a:r>
            <a:rPr lang="zh-TW" altLang="en-US" sz="1100"/>
            <a:t> </a:t>
          </a:r>
          <a:r>
            <a:rPr lang="en-US" altLang="zh-TW" sz="1100"/>
            <a:t>Reserve)/3</a:t>
          </a:r>
          <a:endParaRPr lang="zh-TW" alt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31749</xdr:colOff>
      <xdr:row>13</xdr:row>
      <xdr:rowOff>0</xdr:rowOff>
    </xdr:from>
    <xdr:to>
      <xdr:col>20</xdr:col>
      <xdr:colOff>41274</xdr:colOff>
      <xdr:row>42</xdr:row>
      <xdr:rowOff>101600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E4419C3D-2884-4F45-A3AA-CE59A0BCAE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66674</xdr:colOff>
      <xdr:row>12</xdr:row>
      <xdr:rowOff>114300</xdr:rowOff>
    </xdr:from>
    <xdr:to>
      <xdr:col>9</xdr:col>
      <xdr:colOff>330200</xdr:colOff>
      <xdr:row>41</xdr:row>
      <xdr:rowOff>63500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1D63D8E5-1C7A-4579-9749-04A8F6ABBF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573087</xdr:colOff>
      <xdr:row>3</xdr:row>
      <xdr:rowOff>184150</xdr:rowOff>
    </xdr:from>
    <xdr:to>
      <xdr:col>15</xdr:col>
      <xdr:colOff>625475</xdr:colOff>
      <xdr:row>33</xdr:row>
      <xdr:rowOff>127000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B3DFBBD4-4C06-4E20-924D-7A0DFC4797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61911</xdr:colOff>
      <xdr:row>3</xdr:row>
      <xdr:rowOff>152400</xdr:rowOff>
    </xdr:from>
    <xdr:to>
      <xdr:col>23</xdr:col>
      <xdr:colOff>333374</xdr:colOff>
      <xdr:row>33</xdr:row>
      <xdr:rowOff>127000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B2E6E263-7C21-46E7-A8C2-CFE847A712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428625</xdr:colOff>
      <xdr:row>14</xdr:row>
      <xdr:rowOff>161925</xdr:rowOff>
    </xdr:from>
    <xdr:to>
      <xdr:col>16</xdr:col>
      <xdr:colOff>352425</xdr:colOff>
      <xdr:row>38</xdr:row>
      <xdr:rowOff>28575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76ADC1D5-252D-44B9-B49F-B8F712CAA0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423862</xdr:colOff>
      <xdr:row>14</xdr:row>
      <xdr:rowOff>114300</xdr:rowOff>
    </xdr:from>
    <xdr:to>
      <xdr:col>8</xdr:col>
      <xdr:colOff>195262</xdr:colOff>
      <xdr:row>37</xdr:row>
      <xdr:rowOff>177800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1D491FC6-4A80-4BF1-98DE-13DB65D701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390525</xdr:colOff>
      <xdr:row>8</xdr:row>
      <xdr:rowOff>28575</xdr:rowOff>
    </xdr:from>
    <xdr:to>
      <xdr:col>20</xdr:col>
      <xdr:colOff>57150</xdr:colOff>
      <xdr:row>11</xdr:row>
      <xdr:rowOff>114300</xdr:rowOff>
    </xdr:to>
    <xdr:sp macro="" textlink="">
      <xdr:nvSpPr>
        <xdr:cNvPr id="4" name="文字方塊 3">
          <a:extLst>
            <a:ext uri="{FF2B5EF4-FFF2-40B4-BE49-F238E27FC236}">
              <a16:creationId xmlns:a16="http://schemas.microsoft.com/office/drawing/2014/main" id="{BE27B3F8-4B43-435D-87CC-D384C3350852}"/>
            </a:ext>
          </a:extLst>
        </xdr:cNvPr>
        <xdr:cNvSpPr txBox="1"/>
      </xdr:nvSpPr>
      <xdr:spPr>
        <a:xfrm>
          <a:off x="6562725" y="1704975"/>
          <a:ext cx="7248525" cy="7143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1100"/>
            <a:t>HHI</a:t>
          </a:r>
          <a:r>
            <a:rPr lang="en-US" altLang="zh-TW" sz="1100" baseline="0"/>
            <a:t>(Vehicle)=(USD/2)^2+(EUR/2)^2+(JPY/2)^2+(GBP/2)^2+(CHF/2)^2+(Others/2)^2</a:t>
          </a:r>
        </a:p>
        <a:p>
          <a:r>
            <a:rPr lang="en-US" altLang="zh-TW" sz="1100" baseline="0"/>
            <a:t>HHI(Banking, Securities, Reserves)= USD^2+EUR^2+JPY^2+GBP^2+CHF^2+Others^2</a:t>
          </a:r>
        </a:p>
        <a:p>
          <a:r>
            <a:rPr lang="en-US" altLang="zh-TW" sz="1100" baseline="0"/>
            <a:t>Average HHI=(Vehicle+0.5*Banking+0.5*Securities+Reserve)/3</a:t>
          </a:r>
          <a:endParaRPr lang="zh-TW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8"/>
  <sheetViews>
    <sheetView tabSelected="1" workbookViewId="0">
      <selection activeCell="S15" sqref="S15:T15"/>
    </sheetView>
  </sheetViews>
  <sheetFormatPr baseColWidth="10" defaultColWidth="8.83203125" defaultRowHeight="16" x14ac:dyDescent="0.2"/>
  <sheetData>
    <row r="1" spans="1:9" x14ac:dyDescent="0.2">
      <c r="A1" s="6" t="s">
        <v>0</v>
      </c>
      <c r="B1" s="6">
        <v>2001</v>
      </c>
      <c r="C1" s="6">
        <v>2004</v>
      </c>
      <c r="D1" s="6">
        <v>2007</v>
      </c>
      <c r="E1" s="6">
        <v>2010</v>
      </c>
      <c r="F1" s="6">
        <v>2013</v>
      </c>
      <c r="G1" s="6">
        <v>2016</v>
      </c>
      <c r="H1" s="6">
        <v>2019</v>
      </c>
      <c r="I1" s="1"/>
    </row>
    <row r="2" spans="1:9" x14ac:dyDescent="0.2">
      <c r="A2" s="7" t="s">
        <v>6</v>
      </c>
      <c r="B2" s="8">
        <v>1239</v>
      </c>
      <c r="C2" s="8">
        <v>1934</v>
      </c>
      <c r="D2" s="8">
        <v>3324</v>
      </c>
      <c r="E2" s="8">
        <v>3973</v>
      </c>
      <c r="F2" s="8">
        <v>5357</v>
      </c>
      <c r="G2" s="8">
        <v>5066</v>
      </c>
      <c r="H2" s="8">
        <v>6595</v>
      </c>
      <c r="I2" s="1"/>
    </row>
    <row r="3" spans="1:9" x14ac:dyDescent="0.2">
      <c r="A3" s="9" t="s">
        <v>1</v>
      </c>
      <c r="B3" s="6">
        <v>1114</v>
      </c>
      <c r="C3" s="6">
        <v>1702</v>
      </c>
      <c r="D3" s="6">
        <v>2845</v>
      </c>
      <c r="E3" s="6">
        <v>3371</v>
      </c>
      <c r="F3" s="6">
        <v>4662</v>
      </c>
      <c r="G3" s="6">
        <v>4437</v>
      </c>
      <c r="H3" s="6">
        <v>5824</v>
      </c>
      <c r="I3" s="1"/>
    </row>
    <row r="4" spans="1:9" x14ac:dyDescent="0.2">
      <c r="A4" s="9" t="s">
        <v>2</v>
      </c>
      <c r="B4" s="6">
        <v>470</v>
      </c>
      <c r="C4" s="6">
        <v>724</v>
      </c>
      <c r="D4" s="6">
        <v>1231</v>
      </c>
      <c r="E4" s="6">
        <v>1551</v>
      </c>
      <c r="F4" s="6">
        <v>1790</v>
      </c>
      <c r="G4" s="6">
        <v>1590</v>
      </c>
      <c r="H4" s="6">
        <v>2129</v>
      </c>
      <c r="I4" s="1"/>
    </row>
    <row r="5" spans="1:9" x14ac:dyDescent="0.2">
      <c r="A5" s="9" t="s">
        <v>3</v>
      </c>
      <c r="B5" s="6">
        <v>292</v>
      </c>
      <c r="C5" s="6">
        <v>403</v>
      </c>
      <c r="D5" s="6">
        <v>573</v>
      </c>
      <c r="E5" s="6">
        <v>754</v>
      </c>
      <c r="F5" s="6">
        <v>1235</v>
      </c>
      <c r="G5" s="6">
        <v>1096</v>
      </c>
      <c r="H5" s="6">
        <v>1108</v>
      </c>
      <c r="I5" s="1"/>
    </row>
    <row r="6" spans="1:9" x14ac:dyDescent="0.2">
      <c r="A6" s="9" t="s">
        <v>4</v>
      </c>
      <c r="B6" s="6">
        <v>162</v>
      </c>
      <c r="C6" s="6">
        <v>319</v>
      </c>
      <c r="D6" s="6">
        <v>494</v>
      </c>
      <c r="E6" s="6">
        <v>512</v>
      </c>
      <c r="F6" s="6">
        <v>633</v>
      </c>
      <c r="G6" s="6">
        <v>649</v>
      </c>
      <c r="H6" s="6">
        <v>844</v>
      </c>
      <c r="I6" s="1"/>
    </row>
    <row r="7" spans="1:9" x14ac:dyDescent="0.2">
      <c r="A7" s="9" t="s">
        <v>5</v>
      </c>
      <c r="B7" s="6">
        <v>74</v>
      </c>
      <c r="C7" s="6">
        <v>117</v>
      </c>
      <c r="D7" s="6">
        <v>227</v>
      </c>
      <c r="E7" s="6">
        <v>250</v>
      </c>
      <c r="F7" s="6">
        <v>276</v>
      </c>
      <c r="G7" s="6">
        <v>243</v>
      </c>
      <c r="H7" s="6">
        <v>327</v>
      </c>
      <c r="I7" s="1"/>
    </row>
    <row r="8" spans="1:9" x14ac:dyDescent="0.2">
      <c r="A8" s="10" t="s">
        <v>7</v>
      </c>
      <c r="B8" s="10">
        <v>368</v>
      </c>
      <c r="C8" s="10">
        <v>604</v>
      </c>
      <c r="D8" s="10">
        <v>1279</v>
      </c>
      <c r="E8" s="10">
        <v>1508</v>
      </c>
      <c r="F8" s="10">
        <v>2116</v>
      </c>
      <c r="G8" s="10">
        <v>2115</v>
      </c>
      <c r="H8" s="10">
        <v>2960</v>
      </c>
      <c r="I8" s="1"/>
    </row>
    <row r="10" spans="1:9" x14ac:dyDescent="0.2">
      <c r="A10" s="3" t="s">
        <v>0</v>
      </c>
      <c r="B10" s="3">
        <v>2001</v>
      </c>
      <c r="C10" s="3">
        <v>2004</v>
      </c>
      <c r="D10" s="3">
        <v>2007</v>
      </c>
      <c r="E10" s="3">
        <v>2010</v>
      </c>
      <c r="F10" s="3">
        <v>2013</v>
      </c>
      <c r="G10" s="3">
        <v>2016</v>
      </c>
      <c r="H10" s="3">
        <v>2019</v>
      </c>
    </row>
    <row r="11" spans="1:9" x14ac:dyDescent="0.2">
      <c r="A11" s="3" t="s">
        <v>1</v>
      </c>
      <c r="B11" s="4">
        <f>B3/B2</f>
        <v>0.89911218724778041</v>
      </c>
      <c r="C11" s="4">
        <f t="shared" ref="C11:H11" si="0">C3/C2</f>
        <v>0.88004136504653563</v>
      </c>
      <c r="D11" s="4">
        <f t="shared" si="0"/>
        <v>0.85589651022864022</v>
      </c>
      <c r="E11" s="4">
        <f t="shared" si="0"/>
        <v>0.84847722124339287</v>
      </c>
      <c r="F11" s="4">
        <f t="shared" si="0"/>
        <v>0.87026320701885385</v>
      </c>
      <c r="G11" s="4">
        <f t="shared" si="0"/>
        <v>0.87583892617449666</v>
      </c>
      <c r="H11" s="4">
        <f t="shared" si="0"/>
        <v>0.88309325246398784</v>
      </c>
    </row>
    <row r="12" spans="1:9" x14ac:dyDescent="0.2">
      <c r="A12" s="3" t="s">
        <v>2</v>
      </c>
      <c r="B12" s="4">
        <f>B4/B2</f>
        <v>0.37933817594834546</v>
      </c>
      <c r="C12" s="4">
        <f t="shared" ref="C12:H12" si="1">C4/C2</f>
        <v>0.37435367114788004</v>
      </c>
      <c r="D12" s="4">
        <f t="shared" si="1"/>
        <v>0.37033694344163659</v>
      </c>
      <c r="E12" s="4">
        <f t="shared" si="1"/>
        <v>0.3903850994210924</v>
      </c>
      <c r="F12" s="4">
        <f t="shared" si="1"/>
        <v>0.33414224379316781</v>
      </c>
      <c r="G12" s="4">
        <f t="shared" si="1"/>
        <v>0.31385708645874455</v>
      </c>
      <c r="H12" s="4">
        <f t="shared" si="1"/>
        <v>0.32282031842304776</v>
      </c>
    </row>
    <row r="13" spans="1:9" x14ac:dyDescent="0.2">
      <c r="A13" s="3" t="s">
        <v>3</v>
      </c>
      <c r="B13" s="4">
        <f>B5/B2</f>
        <v>0.23567393058918482</v>
      </c>
      <c r="C13" s="4">
        <f t="shared" ref="C13:H13" si="2">C5/C2</f>
        <v>0.20837642192347466</v>
      </c>
      <c r="D13" s="4">
        <f t="shared" si="2"/>
        <v>0.17238267148014441</v>
      </c>
      <c r="E13" s="4">
        <f t="shared" si="2"/>
        <v>0.18978102189781021</v>
      </c>
      <c r="F13" s="4">
        <f t="shared" si="2"/>
        <v>0.23053948105282807</v>
      </c>
      <c r="G13" s="4">
        <f t="shared" si="2"/>
        <v>0.21634425582313463</v>
      </c>
      <c r="H13" s="4">
        <f t="shared" si="2"/>
        <v>0.16800606520090977</v>
      </c>
    </row>
    <row r="14" spans="1:9" x14ac:dyDescent="0.2">
      <c r="A14" s="3" t="s">
        <v>4</v>
      </c>
      <c r="B14" s="4">
        <f>B6/B2</f>
        <v>0.13075060532687652</v>
      </c>
      <c r="C14" s="4">
        <f t="shared" ref="C14:H14" si="3">C6/C2</f>
        <v>0.16494312306101344</v>
      </c>
      <c r="D14" s="4">
        <f t="shared" si="3"/>
        <v>0.14861612515042119</v>
      </c>
      <c r="E14" s="4">
        <f t="shared" si="3"/>
        <v>0.12886987163352631</v>
      </c>
      <c r="F14" s="4">
        <f t="shared" si="3"/>
        <v>0.11816315101736047</v>
      </c>
      <c r="G14" s="4">
        <f t="shared" si="3"/>
        <v>0.12810896170548755</v>
      </c>
      <c r="H14" s="4">
        <f t="shared" si="3"/>
        <v>0.12797573919636088</v>
      </c>
    </row>
    <row r="15" spans="1:9" x14ac:dyDescent="0.2">
      <c r="A15" s="3" t="s">
        <v>5</v>
      </c>
      <c r="B15" s="4">
        <f>B7/B2</f>
        <v>5.9725585149313962E-2</v>
      </c>
      <c r="C15" s="4">
        <f t="shared" ref="C15:H15" si="4">C7/C2</f>
        <v>6.0496380558428126E-2</v>
      </c>
      <c r="D15" s="4">
        <f t="shared" si="4"/>
        <v>6.8291215403128755E-2</v>
      </c>
      <c r="E15" s="4">
        <f t="shared" si="4"/>
        <v>6.2924742008557771E-2</v>
      </c>
      <c r="F15" s="4">
        <f t="shared" si="4"/>
        <v>5.1521373903304087E-2</v>
      </c>
      <c r="G15" s="4">
        <f t="shared" si="4"/>
        <v>4.7966837741808134E-2</v>
      </c>
      <c r="H15" s="4">
        <f t="shared" si="4"/>
        <v>4.9583017437452616E-2</v>
      </c>
    </row>
    <row r="16" spans="1:9" x14ac:dyDescent="0.2">
      <c r="A16" s="15" t="s">
        <v>45</v>
      </c>
      <c r="B16" s="4">
        <f>B8/B2</f>
        <v>0.29701372074253429</v>
      </c>
      <c r="C16" s="4">
        <f t="shared" ref="C16:H16" si="5">C8/C2</f>
        <v>0.31230610134436404</v>
      </c>
      <c r="D16" s="4">
        <f t="shared" si="5"/>
        <v>0.38477737665463296</v>
      </c>
      <c r="E16" s="4">
        <f t="shared" si="5"/>
        <v>0.37956204379562042</v>
      </c>
      <c r="F16" s="4">
        <f t="shared" si="5"/>
        <v>0.39499719992533133</v>
      </c>
      <c r="G16" s="4">
        <f t="shared" si="5"/>
        <v>0.41748914330833004</v>
      </c>
      <c r="H16" s="4">
        <f t="shared" si="5"/>
        <v>0.44882486732373011</v>
      </c>
    </row>
    <row r="24" spans="6:6" x14ac:dyDescent="0.2">
      <c r="F24" s="5"/>
    </row>
    <row r="25" spans="6:6" x14ac:dyDescent="0.2">
      <c r="F25" s="5"/>
    </row>
    <row r="26" spans="6:6" x14ac:dyDescent="0.2">
      <c r="F26" s="5"/>
    </row>
    <row r="27" spans="6:6" x14ac:dyDescent="0.2">
      <c r="F27" s="5"/>
    </row>
    <row r="28" spans="6:6" x14ac:dyDescent="0.2">
      <c r="F28" s="5"/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16"/>
  <sheetViews>
    <sheetView topLeftCell="A14" workbookViewId="0">
      <selection activeCell="T27" sqref="T27"/>
    </sheetView>
  </sheetViews>
  <sheetFormatPr baseColWidth="10" defaultColWidth="8.83203125" defaultRowHeight="16" x14ac:dyDescent="0.2"/>
  <sheetData>
    <row r="1" spans="1:22" x14ac:dyDescent="0.2">
      <c r="B1">
        <v>2001</v>
      </c>
      <c r="C1">
        <v>2002</v>
      </c>
      <c r="D1">
        <v>2003</v>
      </c>
      <c r="E1">
        <v>2004</v>
      </c>
      <c r="F1">
        <v>2005</v>
      </c>
      <c r="G1">
        <v>2006</v>
      </c>
      <c r="H1">
        <v>2007</v>
      </c>
      <c r="I1">
        <v>2008</v>
      </c>
      <c r="J1">
        <v>2009</v>
      </c>
      <c r="K1">
        <v>2010</v>
      </c>
      <c r="L1">
        <v>2011</v>
      </c>
      <c r="M1">
        <v>2012</v>
      </c>
      <c r="N1">
        <v>2013</v>
      </c>
      <c r="O1">
        <v>2014</v>
      </c>
      <c r="P1">
        <v>2015</v>
      </c>
      <c r="Q1">
        <v>2016</v>
      </c>
      <c r="R1">
        <v>2017</v>
      </c>
      <c r="S1">
        <v>2018</v>
      </c>
      <c r="T1">
        <v>2019</v>
      </c>
      <c r="U1">
        <v>2020</v>
      </c>
      <c r="V1">
        <v>2021</v>
      </c>
    </row>
    <row r="2" spans="1:22" x14ac:dyDescent="0.15">
      <c r="A2" t="s">
        <v>8</v>
      </c>
      <c r="B2" s="22">
        <v>3478.3</v>
      </c>
      <c r="C2" s="23">
        <v>3742.1</v>
      </c>
      <c r="D2" s="23">
        <v>4060.4</v>
      </c>
      <c r="E2" s="23">
        <v>4814.1000000000004</v>
      </c>
      <c r="F2" s="23">
        <v>5138.8</v>
      </c>
      <c r="G2" s="23">
        <v>6267.7</v>
      </c>
      <c r="H2" s="23">
        <v>7358.3</v>
      </c>
      <c r="I2" s="23">
        <v>8697.9</v>
      </c>
      <c r="J2" s="23">
        <v>7971.4</v>
      </c>
      <c r="K2" s="23">
        <v>8029.6</v>
      </c>
      <c r="L2" s="23">
        <v>8661.1</v>
      </c>
      <c r="M2" s="23">
        <v>8380.9</v>
      </c>
      <c r="N2" s="23">
        <v>7236.8</v>
      </c>
      <c r="O2" s="23">
        <v>7538.8</v>
      </c>
      <c r="P2" s="23">
        <v>7360.8</v>
      </c>
      <c r="Q2" s="23">
        <v>7135.3</v>
      </c>
      <c r="R2" s="23">
        <v>7392.8</v>
      </c>
      <c r="S2" s="23">
        <v>7590.3</v>
      </c>
      <c r="T2" s="23">
        <v>7243.5</v>
      </c>
      <c r="U2" s="23">
        <v>8037.4</v>
      </c>
      <c r="V2" s="23">
        <v>7632.3</v>
      </c>
    </row>
    <row r="3" spans="1:22" x14ac:dyDescent="0.15">
      <c r="A3" t="s">
        <v>9</v>
      </c>
      <c r="B3" s="22">
        <v>2098.8000000000002</v>
      </c>
      <c r="C3" s="23">
        <v>2093.1</v>
      </c>
      <c r="D3" s="23">
        <v>3131.2</v>
      </c>
      <c r="E3" s="23">
        <v>3918.5</v>
      </c>
      <c r="F3" s="23">
        <v>4840.5</v>
      </c>
      <c r="G3" s="23">
        <v>5410</v>
      </c>
      <c r="H3" s="23">
        <v>7034.1</v>
      </c>
      <c r="I3" s="23">
        <v>9246.9</v>
      </c>
      <c r="J3" s="23">
        <v>7223.6</v>
      </c>
      <c r="K3" s="23">
        <v>7147.5</v>
      </c>
      <c r="L3" s="23">
        <v>7239.1</v>
      </c>
      <c r="M3" s="23">
        <v>7212.5</v>
      </c>
      <c r="N3" s="23">
        <v>5835.7</v>
      </c>
      <c r="O3" s="23">
        <v>5687.7</v>
      </c>
      <c r="P3" s="23">
        <v>4694.8999999999996</v>
      </c>
      <c r="Q3" s="23">
        <v>4564.3</v>
      </c>
      <c r="R3" s="23">
        <v>4306.2</v>
      </c>
      <c r="S3" s="23">
        <v>4938.5</v>
      </c>
      <c r="T3" s="23">
        <v>4866.8999999999996</v>
      </c>
      <c r="U3" s="23">
        <v>5136.1000000000004</v>
      </c>
      <c r="V3" s="23">
        <v>5583.4</v>
      </c>
    </row>
    <row r="4" spans="1:22" x14ac:dyDescent="0.15">
      <c r="A4" t="s">
        <v>11</v>
      </c>
      <c r="B4" s="22">
        <v>853.4</v>
      </c>
      <c r="C4" s="23">
        <v>638</v>
      </c>
      <c r="D4" s="23">
        <v>645.4</v>
      </c>
      <c r="E4" s="23">
        <v>612</v>
      </c>
      <c r="F4" s="23">
        <v>586.6</v>
      </c>
      <c r="G4" s="23">
        <v>640.20000000000005</v>
      </c>
      <c r="H4" s="23">
        <v>648.29999999999995</v>
      </c>
      <c r="I4" s="23">
        <v>1116.5999999999999</v>
      </c>
      <c r="J4" s="23">
        <v>838.7</v>
      </c>
      <c r="K4" s="23">
        <v>824</v>
      </c>
      <c r="L4" s="23">
        <v>926.7</v>
      </c>
      <c r="M4" s="23">
        <v>891.2</v>
      </c>
      <c r="N4" s="23">
        <v>843.3</v>
      </c>
      <c r="O4" s="23">
        <v>673.7</v>
      </c>
      <c r="P4" s="23">
        <v>567.20000000000005</v>
      </c>
      <c r="Q4" s="23">
        <v>631</v>
      </c>
      <c r="R4" s="23">
        <v>610</v>
      </c>
      <c r="S4" s="23">
        <v>654.9</v>
      </c>
      <c r="T4" s="23">
        <v>684.8</v>
      </c>
      <c r="U4" s="23">
        <v>784.6</v>
      </c>
      <c r="V4" s="23">
        <v>725.3</v>
      </c>
    </row>
    <row r="5" spans="1:22" x14ac:dyDescent="0.15">
      <c r="A5" t="s">
        <v>10</v>
      </c>
      <c r="B5" s="22">
        <v>374.5</v>
      </c>
      <c r="C5" s="23">
        <v>464.6</v>
      </c>
      <c r="D5" s="23">
        <v>527.1</v>
      </c>
      <c r="E5" s="23">
        <v>755.2</v>
      </c>
      <c r="F5" s="23">
        <v>811.3</v>
      </c>
      <c r="G5" s="23">
        <v>891</v>
      </c>
      <c r="H5" s="23">
        <v>1556.9</v>
      </c>
      <c r="I5" s="23">
        <v>1876.2</v>
      </c>
      <c r="J5" s="23">
        <v>1237.5</v>
      </c>
      <c r="K5" s="23">
        <v>1089.8</v>
      </c>
      <c r="L5" s="23">
        <v>935.2</v>
      </c>
      <c r="M5" s="23">
        <v>877.7</v>
      </c>
      <c r="N5" s="23">
        <v>778.1</v>
      </c>
      <c r="O5" s="23">
        <v>835.5</v>
      </c>
      <c r="P5" s="23">
        <v>739.7</v>
      </c>
      <c r="Q5" s="23">
        <v>686.3</v>
      </c>
      <c r="R5" s="23">
        <v>616.20000000000005</v>
      </c>
      <c r="S5" s="23">
        <v>650.1</v>
      </c>
      <c r="T5" s="23">
        <v>625.4</v>
      </c>
      <c r="U5" s="23">
        <v>676.8</v>
      </c>
      <c r="V5" s="23">
        <v>741.3</v>
      </c>
    </row>
    <row r="6" spans="1:22" x14ac:dyDescent="0.15">
      <c r="A6" t="s">
        <v>12</v>
      </c>
      <c r="B6" s="22">
        <v>178.4</v>
      </c>
      <c r="C6" s="23">
        <v>184.2</v>
      </c>
      <c r="D6" s="23">
        <v>197.1</v>
      </c>
      <c r="E6" s="23">
        <v>199.8</v>
      </c>
      <c r="F6" s="23">
        <v>212</v>
      </c>
      <c r="G6" s="23">
        <v>260.5</v>
      </c>
      <c r="H6" s="23">
        <v>306.60000000000002</v>
      </c>
      <c r="I6" s="23">
        <v>432.1</v>
      </c>
      <c r="J6" s="23">
        <v>319.89999999999998</v>
      </c>
      <c r="K6" s="23">
        <v>277.5</v>
      </c>
      <c r="L6" s="23">
        <v>341.2</v>
      </c>
      <c r="M6" s="23">
        <v>311.2</v>
      </c>
      <c r="N6" s="23">
        <v>301.5</v>
      </c>
      <c r="O6" s="23">
        <v>394.7</v>
      </c>
      <c r="P6" s="23">
        <v>391.2</v>
      </c>
      <c r="Q6" s="23">
        <v>296.3</v>
      </c>
      <c r="R6" s="23">
        <v>294.8</v>
      </c>
      <c r="S6" s="23">
        <v>296.89999999999998</v>
      </c>
      <c r="T6" s="23">
        <v>265.8</v>
      </c>
      <c r="U6" s="23">
        <v>347.9</v>
      </c>
      <c r="V6" s="23">
        <v>292.7</v>
      </c>
    </row>
    <row r="7" spans="1:22" x14ac:dyDescent="0.15">
      <c r="A7" t="s">
        <v>13</v>
      </c>
      <c r="B7" s="22">
        <v>73.8</v>
      </c>
      <c r="C7" s="23">
        <v>72.900000000000006</v>
      </c>
      <c r="D7" s="23">
        <v>101.9</v>
      </c>
      <c r="E7" s="23">
        <v>141.30000000000001</v>
      </c>
      <c r="F7" s="23">
        <v>150.80000000000001</v>
      </c>
      <c r="G7" s="23">
        <v>167.1</v>
      </c>
      <c r="H7" s="23">
        <v>221.3</v>
      </c>
      <c r="I7" s="23">
        <v>278</v>
      </c>
      <c r="J7" s="23">
        <v>228.8</v>
      </c>
      <c r="K7" s="23">
        <v>265.8</v>
      </c>
      <c r="L7" s="23">
        <v>292.10000000000002</v>
      </c>
      <c r="M7" s="23">
        <v>313</v>
      </c>
      <c r="N7" s="23">
        <v>366.1</v>
      </c>
      <c r="O7" s="23">
        <v>447.8</v>
      </c>
      <c r="P7" s="23">
        <v>685.8</v>
      </c>
      <c r="Q7" s="23">
        <v>593</v>
      </c>
      <c r="R7" s="23">
        <v>607.1</v>
      </c>
      <c r="S7" s="23">
        <v>648.20000000000005</v>
      </c>
      <c r="T7" s="23">
        <v>657.4</v>
      </c>
      <c r="U7" s="23">
        <v>702.2</v>
      </c>
      <c r="V7" s="23">
        <v>814.9</v>
      </c>
    </row>
    <row r="8" spans="1:22" x14ac:dyDescent="0.2">
      <c r="A8" t="s">
        <v>14</v>
      </c>
      <c r="B8" s="2">
        <f>SUM(B2:B7)</f>
        <v>7057.2</v>
      </c>
      <c r="C8" s="2">
        <f t="shared" ref="C8:V8" si="0">SUM(C2:C7)</f>
        <v>7194.9</v>
      </c>
      <c r="D8" s="2">
        <f t="shared" si="0"/>
        <v>8663.1</v>
      </c>
      <c r="E8" s="2">
        <f t="shared" si="0"/>
        <v>10440.9</v>
      </c>
      <c r="F8" s="2">
        <f t="shared" si="0"/>
        <v>11739.999999999998</v>
      </c>
      <c r="G8" s="2">
        <f t="shared" si="0"/>
        <v>13636.500000000002</v>
      </c>
      <c r="H8" s="2">
        <f t="shared" si="0"/>
        <v>17125.5</v>
      </c>
      <c r="I8" s="2">
        <f t="shared" si="0"/>
        <v>21647.699999999997</v>
      </c>
      <c r="J8" s="2">
        <f t="shared" si="0"/>
        <v>17819.900000000001</v>
      </c>
      <c r="K8" s="2">
        <f t="shared" si="0"/>
        <v>17634.2</v>
      </c>
      <c r="L8" s="2">
        <f t="shared" si="0"/>
        <v>18395.400000000001</v>
      </c>
      <c r="M8" s="2">
        <f t="shared" si="0"/>
        <v>17986.5</v>
      </c>
      <c r="N8" s="2">
        <f t="shared" si="0"/>
        <v>15361.5</v>
      </c>
      <c r="O8" s="2">
        <f t="shared" si="0"/>
        <v>15578.2</v>
      </c>
      <c r="P8" s="2">
        <f t="shared" si="0"/>
        <v>14439.600000000002</v>
      </c>
      <c r="Q8" s="2">
        <f t="shared" si="0"/>
        <v>13906.199999999999</v>
      </c>
      <c r="R8" s="2">
        <f t="shared" si="0"/>
        <v>13827.1</v>
      </c>
      <c r="S8" s="2">
        <f t="shared" si="0"/>
        <v>14778.9</v>
      </c>
      <c r="T8" s="2">
        <f t="shared" si="0"/>
        <v>14343.799999999997</v>
      </c>
      <c r="U8" s="2">
        <f t="shared" si="0"/>
        <v>15685</v>
      </c>
      <c r="V8" s="2">
        <f t="shared" si="0"/>
        <v>15789.9</v>
      </c>
    </row>
    <row r="9" spans="1:22" x14ac:dyDescent="0.2">
      <c r="B9" s="2"/>
      <c r="C9" s="2"/>
      <c r="D9" s="2"/>
      <c r="E9" s="2"/>
      <c r="F9" s="2"/>
      <c r="G9" s="2"/>
      <c r="H9" s="2"/>
    </row>
    <row r="10" spans="1:22" x14ac:dyDescent="0.2">
      <c r="B10">
        <v>2001</v>
      </c>
      <c r="C10">
        <v>2002</v>
      </c>
      <c r="D10">
        <v>2003</v>
      </c>
      <c r="E10">
        <v>2004</v>
      </c>
      <c r="F10">
        <v>2005</v>
      </c>
      <c r="G10">
        <v>2006</v>
      </c>
      <c r="H10">
        <v>2007</v>
      </c>
      <c r="I10">
        <v>2008</v>
      </c>
      <c r="J10">
        <v>2009</v>
      </c>
      <c r="K10">
        <v>2010</v>
      </c>
      <c r="L10">
        <v>2011</v>
      </c>
      <c r="M10">
        <v>2012</v>
      </c>
      <c r="N10">
        <v>2013</v>
      </c>
      <c r="O10">
        <v>2014</v>
      </c>
      <c r="P10">
        <v>2015</v>
      </c>
      <c r="Q10">
        <v>2016</v>
      </c>
      <c r="R10">
        <v>2017</v>
      </c>
      <c r="S10">
        <v>2018</v>
      </c>
      <c r="T10">
        <v>2019</v>
      </c>
      <c r="U10">
        <v>2020</v>
      </c>
      <c r="V10">
        <v>2021</v>
      </c>
    </row>
    <row r="11" spans="1:22" x14ac:dyDescent="0.2">
      <c r="A11" t="s">
        <v>8</v>
      </c>
      <c r="B11" s="5">
        <f>B2/B8</f>
        <v>0.49287252734795672</v>
      </c>
      <c r="C11" s="5">
        <f t="shared" ref="C11:V11" si="1">C2/C8</f>
        <v>0.52010451847836658</v>
      </c>
      <c r="D11" s="5">
        <f t="shared" si="1"/>
        <v>0.46870058062356429</v>
      </c>
      <c r="E11" s="5">
        <f t="shared" si="1"/>
        <v>0.46108094129816402</v>
      </c>
      <c r="F11" s="5">
        <f t="shared" si="1"/>
        <v>0.43771720613287912</v>
      </c>
      <c r="G11" s="5">
        <f t="shared" si="1"/>
        <v>0.45962673706596258</v>
      </c>
      <c r="H11" s="5">
        <f t="shared" si="1"/>
        <v>0.42966920673848941</v>
      </c>
      <c r="I11" s="5">
        <f t="shared" si="1"/>
        <v>0.40179326210174759</v>
      </c>
      <c r="J11" s="5">
        <f t="shared" si="1"/>
        <v>0.44733135427247062</v>
      </c>
      <c r="K11" s="5">
        <f t="shared" si="1"/>
        <v>0.45534245953885066</v>
      </c>
      <c r="L11" s="5">
        <f t="shared" si="1"/>
        <v>0.47082966393772352</v>
      </c>
      <c r="M11" s="5">
        <f t="shared" si="1"/>
        <v>0.465955021821922</v>
      </c>
      <c r="N11" s="5">
        <f t="shared" si="1"/>
        <v>0.47109982749080492</v>
      </c>
      <c r="O11" s="5">
        <f t="shared" si="1"/>
        <v>0.48393267514860511</v>
      </c>
      <c r="P11" s="5">
        <f t="shared" si="1"/>
        <v>0.50976481342973479</v>
      </c>
      <c r="Q11" s="5">
        <f t="shared" si="1"/>
        <v>0.513102069580475</v>
      </c>
      <c r="R11" s="5">
        <f t="shared" si="1"/>
        <v>0.53466019628121586</v>
      </c>
      <c r="S11" s="5">
        <f t="shared" si="1"/>
        <v>0.51359032133650007</v>
      </c>
      <c r="T11" s="5">
        <f t="shared" si="1"/>
        <v>0.50499170373262325</v>
      </c>
      <c r="U11" s="5">
        <f t="shared" si="1"/>
        <v>0.51242588460312399</v>
      </c>
      <c r="V11" s="5">
        <f t="shared" si="1"/>
        <v>0.48336594911937381</v>
      </c>
    </row>
    <row r="12" spans="1:22" x14ac:dyDescent="0.2">
      <c r="A12" t="s">
        <v>9</v>
      </c>
      <c r="B12" s="5">
        <f>B3/B8</f>
        <v>0.29739840163237546</v>
      </c>
      <c r="C12" s="5">
        <f t="shared" ref="C12:V12" si="2">C3/C8</f>
        <v>0.29091439769836969</v>
      </c>
      <c r="D12" s="5">
        <f t="shared" si="2"/>
        <v>0.36144105458784959</v>
      </c>
      <c r="E12" s="5">
        <f t="shared" si="2"/>
        <v>0.37530289534427108</v>
      </c>
      <c r="F12" s="5">
        <f t="shared" si="2"/>
        <v>0.41230834752981266</v>
      </c>
      <c r="G12" s="5">
        <f t="shared" si="2"/>
        <v>0.3967293660396729</v>
      </c>
      <c r="H12" s="5">
        <f t="shared" si="2"/>
        <v>0.41073837260225982</v>
      </c>
      <c r="I12" s="5">
        <f t="shared" si="2"/>
        <v>0.42715392397344759</v>
      </c>
      <c r="J12" s="5">
        <f t="shared" si="2"/>
        <v>0.40536703348503639</v>
      </c>
      <c r="K12" s="5">
        <f t="shared" si="2"/>
        <v>0.40532034342357465</v>
      </c>
      <c r="L12" s="5">
        <f t="shared" si="2"/>
        <v>0.39352772975852657</v>
      </c>
      <c r="M12" s="5">
        <f t="shared" si="2"/>
        <v>0.40099519083757262</v>
      </c>
      <c r="N12" s="5">
        <f t="shared" si="2"/>
        <v>0.37989128665820393</v>
      </c>
      <c r="O12" s="5">
        <f t="shared" si="2"/>
        <v>0.36510636658920798</v>
      </c>
      <c r="P12" s="5">
        <f t="shared" si="2"/>
        <v>0.32514058561178971</v>
      </c>
      <c r="Q12" s="5">
        <f t="shared" si="2"/>
        <v>0.32822050596136981</v>
      </c>
      <c r="R12" s="5">
        <f t="shared" si="2"/>
        <v>0.31143189822884043</v>
      </c>
      <c r="S12" s="5">
        <f t="shared" si="2"/>
        <v>0.33415883455466916</v>
      </c>
      <c r="T12" s="5">
        <f t="shared" si="2"/>
        <v>0.33930339240647528</v>
      </c>
      <c r="U12" s="5">
        <f t="shared" si="2"/>
        <v>0.32745298055467009</v>
      </c>
      <c r="V12" s="5">
        <f t="shared" si="2"/>
        <v>0.35360578597711195</v>
      </c>
    </row>
    <row r="13" spans="1:22" x14ac:dyDescent="0.2">
      <c r="A13" t="s">
        <v>11</v>
      </c>
      <c r="B13" s="5">
        <f>B4/B8</f>
        <v>0.12092614634699314</v>
      </c>
      <c r="C13" s="5">
        <f t="shared" ref="C13:V13" si="3">C4/C8</f>
        <v>8.8673921805723505E-2</v>
      </c>
      <c r="D13" s="5">
        <f t="shared" si="3"/>
        <v>7.4499890339485855E-2</v>
      </c>
      <c r="E13" s="5">
        <f t="shared" si="3"/>
        <v>5.8615636583053188E-2</v>
      </c>
      <c r="F13" s="5">
        <f t="shared" si="3"/>
        <v>4.9965928449744471E-2</v>
      </c>
      <c r="G13" s="5">
        <f t="shared" si="3"/>
        <v>4.6947530524694747E-2</v>
      </c>
      <c r="H13" s="5">
        <f t="shared" si="3"/>
        <v>3.785582902688972E-2</v>
      </c>
      <c r="I13" s="5">
        <f t="shared" si="3"/>
        <v>5.1580537424299119E-2</v>
      </c>
      <c r="J13" s="5">
        <f t="shared" si="3"/>
        <v>4.7065359513801981E-2</v>
      </c>
      <c r="K13" s="5">
        <f t="shared" si="3"/>
        <v>4.6727382019031198E-2</v>
      </c>
      <c r="L13" s="5">
        <f t="shared" si="3"/>
        <v>5.0376724615936591E-2</v>
      </c>
      <c r="M13" s="5">
        <f t="shared" si="3"/>
        <v>4.9548272315347627E-2</v>
      </c>
      <c r="N13" s="5">
        <f t="shared" si="3"/>
        <v>5.4896982716531588E-2</v>
      </c>
      <c r="O13" s="5">
        <f t="shared" si="3"/>
        <v>4.3246331411844759E-2</v>
      </c>
      <c r="P13" s="5">
        <f t="shared" si="3"/>
        <v>3.9280866505997394E-2</v>
      </c>
      <c r="Q13" s="5">
        <f t="shared" si="3"/>
        <v>4.5375444046540397E-2</v>
      </c>
      <c r="R13" s="5">
        <f t="shared" si="3"/>
        <v>4.4116264437228339E-2</v>
      </c>
      <c r="S13" s="5">
        <f t="shared" si="3"/>
        <v>4.4313176217445141E-2</v>
      </c>
      <c r="T13" s="5">
        <f t="shared" si="3"/>
        <v>4.7741881509781238E-2</v>
      </c>
      <c r="U13" s="5">
        <f t="shared" si="3"/>
        <v>5.0022314313037934E-2</v>
      </c>
      <c r="V13" s="5">
        <f t="shared" si="3"/>
        <v>4.5934426437152863E-2</v>
      </c>
    </row>
    <row r="14" spans="1:22" x14ac:dyDescent="0.2">
      <c r="A14" t="s">
        <v>10</v>
      </c>
      <c r="B14" s="5">
        <f>B5/B8</f>
        <v>5.3066371932211073E-2</v>
      </c>
      <c r="C14" s="5">
        <f t="shared" ref="C14:V14" si="4">C5/C8</f>
        <v>6.4573517352569193E-2</v>
      </c>
      <c r="D14" s="5">
        <f t="shared" si="4"/>
        <v>6.0844270526716766E-2</v>
      </c>
      <c r="E14" s="5">
        <f t="shared" si="4"/>
        <v>7.2330929326015966E-2</v>
      </c>
      <c r="F14" s="5">
        <f t="shared" si="4"/>
        <v>6.9105621805792175E-2</v>
      </c>
      <c r="G14" s="5">
        <f t="shared" si="4"/>
        <v>6.5339346606533927E-2</v>
      </c>
      <c r="H14" s="5">
        <f t="shared" si="4"/>
        <v>9.0911214271116175E-2</v>
      </c>
      <c r="I14" s="5">
        <f t="shared" si="4"/>
        <v>8.6669715489405358E-2</v>
      </c>
      <c r="J14" s="5">
        <f t="shared" si="4"/>
        <v>6.9444834146095091E-2</v>
      </c>
      <c r="K14" s="5">
        <f t="shared" si="4"/>
        <v>6.1800365199441987E-2</v>
      </c>
      <c r="L14" s="5">
        <f t="shared" si="4"/>
        <v>5.0838796655685657E-2</v>
      </c>
      <c r="M14" s="5">
        <f t="shared" si="4"/>
        <v>4.8797709393155982E-2</v>
      </c>
      <c r="N14" s="5">
        <f t="shared" si="4"/>
        <v>5.0652605539823585E-2</v>
      </c>
      <c r="O14" s="5">
        <f t="shared" si="4"/>
        <v>5.363264048478001E-2</v>
      </c>
      <c r="P14" s="5">
        <f t="shared" si="4"/>
        <v>5.1227180808332634E-2</v>
      </c>
      <c r="Q14" s="5">
        <f t="shared" si="4"/>
        <v>4.9352087558067623E-2</v>
      </c>
      <c r="R14" s="5">
        <f t="shared" si="4"/>
        <v>4.4564659256098531E-2</v>
      </c>
      <c r="S14" s="5">
        <f t="shared" si="4"/>
        <v>4.3988388851673672E-2</v>
      </c>
      <c r="T14" s="5">
        <f t="shared" si="4"/>
        <v>4.3600719474616217E-2</v>
      </c>
      <c r="U14" s="5">
        <f t="shared" si="4"/>
        <v>4.3149505897354154E-2</v>
      </c>
      <c r="V14" s="5">
        <f t="shared" si="4"/>
        <v>4.6947732411224893E-2</v>
      </c>
    </row>
    <row r="15" spans="1:22" x14ac:dyDescent="0.2">
      <c r="A15" t="s">
        <v>12</v>
      </c>
      <c r="B15" s="5">
        <f>B6/B8</f>
        <v>2.5279147537266906E-2</v>
      </c>
      <c r="C15" s="5">
        <f t="shared" ref="C15:V15" si="5">C6/C8</f>
        <v>2.5601467706291958E-2</v>
      </c>
      <c r="D15" s="5">
        <f t="shared" si="5"/>
        <v>2.275167087993905E-2</v>
      </c>
      <c r="E15" s="5">
        <f t="shared" si="5"/>
        <v>1.9136281355055601E-2</v>
      </c>
      <c r="F15" s="5">
        <f t="shared" si="5"/>
        <v>1.8057921635434415E-2</v>
      </c>
      <c r="G15" s="5">
        <f t="shared" si="5"/>
        <v>1.9103142301910313E-2</v>
      </c>
      <c r="H15" s="5">
        <f t="shared" si="5"/>
        <v>1.7903126916002453E-2</v>
      </c>
      <c r="I15" s="5">
        <f t="shared" si="5"/>
        <v>1.9960550081532916E-2</v>
      </c>
      <c r="J15" s="5">
        <f t="shared" si="5"/>
        <v>1.7951840358251165E-2</v>
      </c>
      <c r="K15" s="5">
        <f t="shared" si="5"/>
        <v>1.5736466638690726E-2</v>
      </c>
      <c r="L15" s="5">
        <f t="shared" si="5"/>
        <v>1.8548115289691986E-2</v>
      </c>
      <c r="M15" s="5">
        <f t="shared" si="5"/>
        <v>1.7301865287854778E-2</v>
      </c>
      <c r="N15" s="5">
        <f t="shared" si="5"/>
        <v>1.9626989551801581E-2</v>
      </c>
      <c r="O15" s="5">
        <f t="shared" si="5"/>
        <v>2.533668844924317E-2</v>
      </c>
      <c r="P15" s="5">
        <f t="shared" si="5"/>
        <v>2.7092163217817662E-2</v>
      </c>
      <c r="Q15" s="5">
        <f t="shared" si="5"/>
        <v>2.1307042901727288E-2</v>
      </c>
      <c r="R15" s="5">
        <f t="shared" si="5"/>
        <v>2.1320450419827729E-2</v>
      </c>
      <c r="S15" s="5">
        <f t="shared" si="5"/>
        <v>2.0089451853656227E-2</v>
      </c>
      <c r="T15" s="5">
        <f t="shared" si="5"/>
        <v>1.8530654359374787E-2</v>
      </c>
      <c r="U15" s="5">
        <f t="shared" si="5"/>
        <v>2.2180427159706726E-2</v>
      </c>
      <c r="V15" s="5">
        <f t="shared" si="5"/>
        <v>1.8537166163180262E-2</v>
      </c>
    </row>
    <row r="16" spans="1:22" x14ac:dyDescent="0.2">
      <c r="A16" t="s">
        <v>13</v>
      </c>
      <c r="B16" s="5">
        <f>B7/B8</f>
        <v>1.0457405203196735E-2</v>
      </c>
      <c r="C16" s="5">
        <f t="shared" ref="C16:V16" si="6">C7/C8</f>
        <v>1.0132176958679066E-2</v>
      </c>
      <c r="D16" s="5">
        <f t="shared" si="6"/>
        <v>1.176253304244439E-2</v>
      </c>
      <c r="E16" s="5">
        <f t="shared" si="6"/>
        <v>1.3533316093440223E-2</v>
      </c>
      <c r="F16" s="5">
        <f t="shared" si="6"/>
        <v>1.2844974446337311E-2</v>
      </c>
      <c r="G16" s="5">
        <f t="shared" si="6"/>
        <v>1.2253877461225386E-2</v>
      </c>
      <c r="H16" s="5">
        <f t="shared" si="6"/>
        <v>1.2922250445242475E-2</v>
      </c>
      <c r="I16" s="5">
        <f t="shared" si="6"/>
        <v>1.2842010929567577E-2</v>
      </c>
      <c r="J16" s="5">
        <f t="shared" si="6"/>
        <v>1.2839578224344693E-2</v>
      </c>
      <c r="K16" s="5">
        <f t="shared" si="6"/>
        <v>1.5072983180410792E-2</v>
      </c>
      <c r="L16" s="5">
        <f t="shared" si="6"/>
        <v>1.5878969742435609E-2</v>
      </c>
      <c r="M16" s="5">
        <f t="shared" si="6"/>
        <v>1.7401940344147E-2</v>
      </c>
      <c r="N16" s="5">
        <f t="shared" si="6"/>
        <v>2.3832308042834361E-2</v>
      </c>
      <c r="O16" s="5">
        <f t="shared" si="6"/>
        <v>2.8745297916318958E-2</v>
      </c>
      <c r="P16" s="5">
        <f t="shared" si="6"/>
        <v>4.7494390426327589E-2</v>
      </c>
      <c r="Q16" s="5">
        <f t="shared" si="6"/>
        <v>4.2642849951820057E-2</v>
      </c>
      <c r="R16" s="5">
        <f t="shared" si="6"/>
        <v>4.3906531376789057E-2</v>
      </c>
      <c r="S16" s="5">
        <f t="shared" si="6"/>
        <v>4.38598271860558E-2</v>
      </c>
      <c r="T16" s="5">
        <f t="shared" si="6"/>
        <v>4.5831648517129356E-2</v>
      </c>
      <c r="U16" s="5">
        <f t="shared" si="6"/>
        <v>4.4768887472107111E-2</v>
      </c>
      <c r="V16" s="5">
        <f t="shared" si="6"/>
        <v>5.1608939891956251E-2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16"/>
  <sheetViews>
    <sheetView topLeftCell="A43" zoomScaleNormal="100" workbookViewId="0">
      <pane xSplit="1" topLeftCell="B1" activePane="topRight" state="frozen"/>
      <selection pane="topRight" activeCell="M54" sqref="M54"/>
    </sheetView>
  </sheetViews>
  <sheetFormatPr baseColWidth="10" defaultColWidth="8.83203125" defaultRowHeight="16" x14ac:dyDescent="0.2"/>
  <cols>
    <col min="1" max="1" width="11.6640625" customWidth="1"/>
  </cols>
  <sheetData>
    <row r="1" spans="1:22" ht="17" thickBot="1" x14ac:dyDescent="0.25">
      <c r="B1">
        <v>2001</v>
      </c>
      <c r="C1">
        <v>2002</v>
      </c>
      <c r="D1">
        <v>2003</v>
      </c>
      <c r="E1">
        <v>2004</v>
      </c>
      <c r="F1">
        <v>2005</v>
      </c>
      <c r="G1">
        <v>2006</v>
      </c>
      <c r="H1">
        <v>2007</v>
      </c>
      <c r="I1">
        <v>2008</v>
      </c>
      <c r="J1">
        <v>2009</v>
      </c>
      <c r="K1">
        <v>2010</v>
      </c>
      <c r="L1">
        <v>2011</v>
      </c>
      <c r="M1">
        <v>2012</v>
      </c>
      <c r="N1">
        <v>2013</v>
      </c>
      <c r="O1">
        <v>2014</v>
      </c>
      <c r="P1">
        <v>2015</v>
      </c>
      <c r="Q1">
        <v>2016</v>
      </c>
      <c r="R1">
        <v>2017</v>
      </c>
      <c r="S1">
        <v>2018</v>
      </c>
      <c r="T1">
        <v>2019</v>
      </c>
      <c r="U1">
        <v>2020</v>
      </c>
      <c r="V1">
        <v>2021</v>
      </c>
    </row>
    <row r="2" spans="1:22" x14ac:dyDescent="0.2">
      <c r="A2" t="s">
        <v>8</v>
      </c>
      <c r="B2" s="24">
        <v>1791.7</v>
      </c>
      <c r="C2" s="25">
        <v>1944.5</v>
      </c>
      <c r="D2" s="25">
        <v>2189.8000000000002</v>
      </c>
      <c r="E2" s="25">
        <v>2589.4</v>
      </c>
      <c r="F2" s="25">
        <v>3058.3</v>
      </c>
      <c r="G2" s="25">
        <v>3630.6</v>
      </c>
      <c r="H2" s="25">
        <v>4593.7</v>
      </c>
      <c r="I2" s="25">
        <v>5475.1</v>
      </c>
      <c r="J2" s="25">
        <v>4693.1000000000004</v>
      </c>
      <c r="K2" s="25">
        <v>4784</v>
      </c>
      <c r="L2" s="25">
        <v>5187.1000000000004</v>
      </c>
      <c r="M2" s="25">
        <v>5140.1000000000004</v>
      </c>
      <c r="N2" s="25">
        <v>5278.8</v>
      </c>
      <c r="O2" s="26">
        <v>5342.9</v>
      </c>
      <c r="P2" s="26">
        <v>5631.4</v>
      </c>
      <c r="Q2" s="26">
        <v>6265.8</v>
      </c>
      <c r="R2" s="26">
        <v>6409.9</v>
      </c>
      <c r="S2" s="26">
        <v>6847</v>
      </c>
      <c r="T2" s="26">
        <v>7327.7</v>
      </c>
      <c r="U2" s="26">
        <v>8236.7000000000007</v>
      </c>
      <c r="V2" s="27">
        <v>8420.7999999999993</v>
      </c>
    </row>
    <row r="3" spans="1:22" x14ac:dyDescent="0.2">
      <c r="A3" t="s">
        <v>9</v>
      </c>
      <c r="B3" s="28">
        <v>1172.2</v>
      </c>
      <c r="C3" s="29">
        <v>1312.3</v>
      </c>
      <c r="D3" s="29">
        <v>1873.3</v>
      </c>
      <c r="E3" s="29">
        <v>2441.4</v>
      </c>
      <c r="F3" s="29">
        <v>2911.7</v>
      </c>
      <c r="G3" s="29">
        <v>3230</v>
      </c>
      <c r="H3" s="29">
        <v>3806.6</v>
      </c>
      <c r="I3" s="29">
        <v>4915.6000000000004</v>
      </c>
      <c r="J3" s="29">
        <v>4088.3</v>
      </c>
      <c r="K3" s="29">
        <v>3960.3</v>
      </c>
      <c r="L3" s="29">
        <v>4058.1</v>
      </c>
      <c r="M3" s="29">
        <v>3682.7</v>
      </c>
      <c r="N3" s="29">
        <v>3790.3</v>
      </c>
      <c r="O3" s="29">
        <v>3979</v>
      </c>
      <c r="P3" s="29">
        <v>3520.7</v>
      </c>
      <c r="Q3" s="29">
        <v>3608.6</v>
      </c>
      <c r="R3" s="29">
        <v>3287.6</v>
      </c>
      <c r="S3" s="29">
        <v>3806.8</v>
      </c>
      <c r="T3" s="29">
        <v>3806.9</v>
      </c>
      <c r="U3" s="29">
        <v>4071.9</v>
      </c>
      <c r="V3" s="30">
        <v>4427.7</v>
      </c>
    </row>
    <row r="4" spans="1:22" x14ac:dyDescent="0.2">
      <c r="A4" t="s">
        <v>11</v>
      </c>
      <c r="B4" s="28">
        <v>279</v>
      </c>
      <c r="C4" s="29">
        <v>232.3</v>
      </c>
      <c r="D4" s="29">
        <v>291.5</v>
      </c>
      <c r="E4" s="29">
        <v>347.3</v>
      </c>
      <c r="F4" s="29">
        <v>407.5</v>
      </c>
      <c r="G4" s="29">
        <v>428.5</v>
      </c>
      <c r="H4" s="29">
        <v>431.4</v>
      </c>
      <c r="I4" s="29">
        <v>634.79999999999995</v>
      </c>
      <c r="J4" s="29">
        <v>415.5</v>
      </c>
      <c r="K4" s="29">
        <v>402.4</v>
      </c>
      <c r="L4" s="29">
        <v>522.6</v>
      </c>
      <c r="M4" s="29">
        <v>611.5</v>
      </c>
      <c r="N4" s="29">
        <v>732.5</v>
      </c>
      <c r="O4" s="29">
        <v>790.8</v>
      </c>
      <c r="P4" s="29">
        <v>812.7</v>
      </c>
      <c r="Q4" s="29">
        <v>916</v>
      </c>
      <c r="R4" s="29">
        <v>931.6</v>
      </c>
      <c r="S4" s="29">
        <v>1100.3</v>
      </c>
      <c r="T4" s="29">
        <v>1137.5999999999999</v>
      </c>
      <c r="U4" s="29">
        <v>1278.8</v>
      </c>
      <c r="V4" s="30">
        <v>1339</v>
      </c>
    </row>
    <row r="5" spans="1:22" x14ac:dyDescent="0.2">
      <c r="A5" t="s">
        <v>10</v>
      </c>
      <c r="B5" s="28">
        <v>138.69999999999999</v>
      </c>
      <c r="C5" s="29">
        <v>174.1</v>
      </c>
      <c r="D5" s="29">
        <v>200.8</v>
      </c>
      <c r="E5" s="29">
        <v>277.10000000000002</v>
      </c>
      <c r="F5" s="29">
        <v>350.5</v>
      </c>
      <c r="G5" s="29">
        <v>413.4</v>
      </c>
      <c r="H5" s="29">
        <v>540.29999999999995</v>
      </c>
      <c r="I5" s="29">
        <v>645.70000000000005</v>
      </c>
      <c r="J5" s="29">
        <v>523.1</v>
      </c>
      <c r="K5" s="29">
        <v>501.8</v>
      </c>
      <c r="L5" s="29">
        <v>546.5</v>
      </c>
      <c r="M5" s="29">
        <v>548.70000000000005</v>
      </c>
      <c r="N5" s="29">
        <v>506.1</v>
      </c>
      <c r="O5" s="29">
        <v>608.79999999999995</v>
      </c>
      <c r="P5" s="29">
        <v>581.1</v>
      </c>
      <c r="Q5" s="29">
        <v>576.9</v>
      </c>
      <c r="R5" s="29">
        <v>595.29999999999995</v>
      </c>
      <c r="S5" s="29">
        <v>708.9</v>
      </c>
      <c r="T5" s="29">
        <v>777</v>
      </c>
      <c r="U5" s="29">
        <v>776</v>
      </c>
      <c r="V5" s="30">
        <v>850.1</v>
      </c>
    </row>
    <row r="6" spans="1:22" x14ac:dyDescent="0.2">
      <c r="A6" t="s">
        <v>12</v>
      </c>
      <c r="B6" s="28">
        <v>64.900000000000006</v>
      </c>
      <c r="C6" s="29">
        <v>69.5</v>
      </c>
      <c r="D6" s="29">
        <v>84.8</v>
      </c>
      <c r="E6" s="29">
        <v>90</v>
      </c>
      <c r="F6" s="29">
        <v>104.6</v>
      </c>
      <c r="G6" s="29">
        <v>115.6</v>
      </c>
      <c r="H6" s="29">
        <v>140.9</v>
      </c>
      <c r="I6" s="29">
        <v>187.5</v>
      </c>
      <c r="J6" s="29">
        <v>144.9</v>
      </c>
      <c r="K6" s="29">
        <v>138.6</v>
      </c>
      <c r="L6" s="29">
        <v>157.6</v>
      </c>
      <c r="M6" s="29">
        <v>142</v>
      </c>
      <c r="N6" s="29">
        <v>132.80000000000001</v>
      </c>
      <c r="O6" s="29">
        <v>207.2</v>
      </c>
      <c r="P6" s="29">
        <v>198.1</v>
      </c>
      <c r="Q6" s="29">
        <v>186.9</v>
      </c>
      <c r="R6" s="29">
        <v>182.9</v>
      </c>
      <c r="S6" s="29">
        <v>171.3</v>
      </c>
      <c r="T6" s="29">
        <v>136.80000000000001</v>
      </c>
      <c r="U6" s="29">
        <v>134.9</v>
      </c>
      <c r="V6" s="30">
        <v>133</v>
      </c>
    </row>
    <row r="7" spans="1:22" ht="17" thickBot="1" x14ac:dyDescent="0.25">
      <c r="A7" t="s">
        <v>13</v>
      </c>
      <c r="B7" s="31">
        <v>28.5</v>
      </c>
      <c r="C7" s="32">
        <v>31.1</v>
      </c>
      <c r="D7" s="32">
        <v>39.1</v>
      </c>
      <c r="E7" s="32">
        <v>48.7</v>
      </c>
      <c r="F7" s="32">
        <v>58.9</v>
      </c>
      <c r="G7" s="32">
        <v>96</v>
      </c>
      <c r="H7" s="32">
        <v>140.30000000000001</v>
      </c>
      <c r="I7" s="32">
        <v>146.6</v>
      </c>
      <c r="J7" s="32">
        <v>103.6</v>
      </c>
      <c r="K7" s="32">
        <v>130.30000000000001</v>
      </c>
      <c r="L7" s="32">
        <v>140</v>
      </c>
      <c r="M7" s="32">
        <v>152.69999999999999</v>
      </c>
      <c r="N7" s="32">
        <v>181.2</v>
      </c>
      <c r="O7" s="32">
        <v>255</v>
      </c>
      <c r="P7" s="32">
        <v>346.3</v>
      </c>
      <c r="Q7" s="32">
        <v>419.3</v>
      </c>
      <c r="R7" s="32">
        <v>439.7</v>
      </c>
      <c r="S7" s="32">
        <v>538</v>
      </c>
      <c r="T7" s="32">
        <v>566.6</v>
      </c>
      <c r="U7" s="32">
        <v>619.9</v>
      </c>
      <c r="V7" s="33">
        <v>682.9</v>
      </c>
    </row>
    <row r="8" spans="1:22" x14ac:dyDescent="0.2">
      <c r="A8" t="s">
        <v>69</v>
      </c>
      <c r="B8">
        <f>SUM(B2:B7)</f>
        <v>3475</v>
      </c>
      <c r="C8">
        <f t="shared" ref="C8:V8" si="0">SUM(C2:C7)</f>
        <v>3763.8</v>
      </c>
      <c r="D8">
        <f t="shared" si="0"/>
        <v>4679.3000000000011</v>
      </c>
      <c r="E8">
        <f t="shared" si="0"/>
        <v>5793.9000000000005</v>
      </c>
      <c r="F8">
        <f t="shared" si="0"/>
        <v>6891.5</v>
      </c>
      <c r="G8">
        <f t="shared" si="0"/>
        <v>7914.1</v>
      </c>
      <c r="H8">
        <f t="shared" si="0"/>
        <v>9653.1999999999971</v>
      </c>
      <c r="I8">
        <f t="shared" si="0"/>
        <v>12005.300000000001</v>
      </c>
      <c r="J8">
        <f t="shared" si="0"/>
        <v>9968.5000000000018</v>
      </c>
      <c r="K8">
        <f t="shared" si="0"/>
        <v>9917.3999999999978</v>
      </c>
      <c r="L8">
        <f t="shared" si="0"/>
        <v>10611.900000000001</v>
      </c>
      <c r="M8">
        <f t="shared" si="0"/>
        <v>10277.700000000001</v>
      </c>
      <c r="N8">
        <f t="shared" si="0"/>
        <v>10621.7</v>
      </c>
      <c r="O8">
        <f t="shared" si="0"/>
        <v>11183.699999999999</v>
      </c>
      <c r="P8">
        <f t="shared" si="0"/>
        <v>11090.3</v>
      </c>
      <c r="Q8">
        <f t="shared" si="0"/>
        <v>11973.499999999998</v>
      </c>
      <c r="R8">
        <f t="shared" si="0"/>
        <v>11847</v>
      </c>
      <c r="S8">
        <f t="shared" si="0"/>
        <v>13172.299999999997</v>
      </c>
      <c r="T8">
        <f t="shared" si="0"/>
        <v>13752.6</v>
      </c>
      <c r="U8">
        <f t="shared" si="0"/>
        <v>15118.199999999999</v>
      </c>
      <c r="V8">
        <f t="shared" si="0"/>
        <v>15853.5</v>
      </c>
    </row>
    <row r="10" spans="1:22" x14ac:dyDescent="0.2">
      <c r="B10">
        <v>2001</v>
      </c>
      <c r="C10">
        <v>2002</v>
      </c>
      <c r="D10">
        <v>2003</v>
      </c>
      <c r="E10">
        <v>2004</v>
      </c>
      <c r="F10">
        <v>2005</v>
      </c>
      <c r="G10">
        <v>2006</v>
      </c>
      <c r="H10">
        <v>2007</v>
      </c>
      <c r="I10">
        <v>2008</v>
      </c>
      <c r="J10">
        <v>2009</v>
      </c>
      <c r="K10">
        <v>2010</v>
      </c>
      <c r="L10">
        <v>2011</v>
      </c>
      <c r="M10">
        <v>2012</v>
      </c>
      <c r="N10">
        <v>2013</v>
      </c>
      <c r="O10">
        <v>2014</v>
      </c>
      <c r="P10">
        <v>2015</v>
      </c>
      <c r="Q10">
        <v>2016</v>
      </c>
      <c r="R10">
        <v>2017</v>
      </c>
      <c r="S10">
        <v>2018</v>
      </c>
      <c r="T10">
        <v>2019</v>
      </c>
      <c r="U10">
        <v>2020</v>
      </c>
      <c r="V10">
        <v>2021</v>
      </c>
    </row>
    <row r="11" spans="1:22" x14ac:dyDescent="0.2">
      <c r="A11" t="s">
        <v>8</v>
      </c>
      <c r="B11" s="5">
        <f>B2/B8</f>
        <v>0.51559712230215826</v>
      </c>
      <c r="C11" s="5">
        <f t="shared" ref="C11:V11" si="1">C2/C8</f>
        <v>0.5166321271055847</v>
      </c>
      <c r="D11" s="5">
        <f t="shared" si="1"/>
        <v>0.46797597931314505</v>
      </c>
      <c r="E11" s="5">
        <f t="shared" si="1"/>
        <v>0.44691831063704929</v>
      </c>
      <c r="F11" s="5">
        <f t="shared" si="1"/>
        <v>0.44377856780091418</v>
      </c>
      <c r="G11" s="5">
        <f t="shared" si="1"/>
        <v>0.45875083711350623</v>
      </c>
      <c r="H11" s="5">
        <f t="shared" si="1"/>
        <v>0.4758732855426181</v>
      </c>
      <c r="I11" s="5">
        <f t="shared" si="1"/>
        <v>0.45605690819887884</v>
      </c>
      <c r="J11" s="5">
        <f t="shared" si="1"/>
        <v>0.47079299794352203</v>
      </c>
      <c r="K11" s="5">
        <f t="shared" si="1"/>
        <v>0.48238449593643506</v>
      </c>
      <c r="L11" s="5">
        <f t="shared" si="1"/>
        <v>0.48880030908696837</v>
      </c>
      <c r="M11" s="5">
        <f t="shared" si="1"/>
        <v>0.50012162254200843</v>
      </c>
      <c r="N11" s="5">
        <f t="shared" si="1"/>
        <v>0.49698259224041347</v>
      </c>
      <c r="O11" s="5">
        <f t="shared" si="1"/>
        <v>0.47773992506952084</v>
      </c>
      <c r="P11" s="5">
        <f t="shared" si="1"/>
        <v>0.50777706644545229</v>
      </c>
      <c r="Q11" s="5">
        <f t="shared" si="1"/>
        <v>0.52330563327347901</v>
      </c>
      <c r="R11" s="5">
        <f t="shared" si="1"/>
        <v>0.5410568076306238</v>
      </c>
      <c r="S11" s="5">
        <f t="shared" si="1"/>
        <v>0.51980291976344306</v>
      </c>
      <c r="T11" s="5">
        <f t="shared" si="1"/>
        <v>0.53282288440004066</v>
      </c>
      <c r="U11" s="5">
        <f t="shared" si="1"/>
        <v>0.54482015054702293</v>
      </c>
      <c r="V11" s="5">
        <f t="shared" si="1"/>
        <v>0.53116346548080862</v>
      </c>
    </row>
    <row r="12" spans="1:22" x14ac:dyDescent="0.2">
      <c r="A12" t="s">
        <v>9</v>
      </c>
      <c r="B12" s="5">
        <f>B3/B8</f>
        <v>0.33732374100719426</v>
      </c>
      <c r="C12" s="5">
        <f t="shared" ref="C12:V12" si="2">C3/C8</f>
        <v>0.34866358467506242</v>
      </c>
      <c r="D12" s="5">
        <f t="shared" si="2"/>
        <v>0.40033765734191001</v>
      </c>
      <c r="E12" s="5">
        <f t="shared" si="2"/>
        <v>0.42137420390410602</v>
      </c>
      <c r="F12" s="5">
        <f t="shared" si="2"/>
        <v>0.42250598563447722</v>
      </c>
      <c r="G12" s="5">
        <f t="shared" si="2"/>
        <v>0.40813232079453127</v>
      </c>
      <c r="H12" s="5">
        <f t="shared" si="2"/>
        <v>0.3943355571209548</v>
      </c>
      <c r="I12" s="5">
        <f t="shared" si="2"/>
        <v>0.40945249181611454</v>
      </c>
      <c r="J12" s="5">
        <f t="shared" si="2"/>
        <v>0.41012188393439331</v>
      </c>
      <c r="K12" s="5">
        <f t="shared" si="2"/>
        <v>0.39932845302196152</v>
      </c>
      <c r="L12" s="5">
        <f t="shared" si="2"/>
        <v>0.38241031295055544</v>
      </c>
      <c r="M12" s="5">
        <f t="shared" si="2"/>
        <v>0.35831946836354434</v>
      </c>
      <c r="N12" s="5">
        <f t="shared" si="2"/>
        <v>0.35684494949019457</v>
      </c>
      <c r="O12" s="5">
        <f t="shared" si="2"/>
        <v>0.35578565233330656</v>
      </c>
      <c r="P12" s="5">
        <f t="shared" si="2"/>
        <v>0.3174575980812061</v>
      </c>
      <c r="Q12" s="5">
        <f t="shared" si="2"/>
        <v>0.30138221906710655</v>
      </c>
      <c r="R12" s="5">
        <f t="shared" si="2"/>
        <v>0.27750485354942178</v>
      </c>
      <c r="S12" s="5">
        <f t="shared" si="2"/>
        <v>0.28900040235949687</v>
      </c>
      <c r="T12" s="5">
        <f t="shared" si="2"/>
        <v>0.27681311170251444</v>
      </c>
      <c r="U12" s="5">
        <f t="shared" si="2"/>
        <v>0.26933761955788388</v>
      </c>
      <c r="V12" s="5">
        <f t="shared" si="2"/>
        <v>0.27928848519254423</v>
      </c>
    </row>
    <row r="13" spans="1:22" x14ac:dyDescent="0.2">
      <c r="A13" t="s">
        <v>11</v>
      </c>
      <c r="B13" s="5">
        <f>B4/B8</f>
        <v>8.0287769784172666E-2</v>
      </c>
      <c r="C13" s="5">
        <f t="shared" ref="C13:V13" si="3">C4/C8</f>
        <v>6.1719538764015092E-2</v>
      </c>
      <c r="D13" s="5">
        <f t="shared" si="3"/>
        <v>6.2295642510631917E-2</v>
      </c>
      <c r="E13" s="5">
        <f t="shared" si="3"/>
        <v>5.9942353164535112E-2</v>
      </c>
      <c r="F13" s="5">
        <f t="shared" si="3"/>
        <v>5.9130813320757453E-2</v>
      </c>
      <c r="G13" s="5">
        <f t="shared" si="3"/>
        <v>5.4143869801998964E-2</v>
      </c>
      <c r="H13" s="5">
        <f t="shared" si="3"/>
        <v>4.4689843782372694E-2</v>
      </c>
      <c r="I13" s="5">
        <f t="shared" si="3"/>
        <v>5.287664614795131E-2</v>
      </c>
      <c r="J13" s="5">
        <f t="shared" si="3"/>
        <v>4.1681296082660371E-2</v>
      </c>
      <c r="K13" s="5">
        <f t="shared" si="3"/>
        <v>4.0575150745154984E-2</v>
      </c>
      <c r="L13" s="5">
        <f t="shared" si="3"/>
        <v>4.9246600514516715E-2</v>
      </c>
      <c r="M13" s="5">
        <f t="shared" si="3"/>
        <v>5.9497747550522E-2</v>
      </c>
      <c r="N13" s="5">
        <f t="shared" si="3"/>
        <v>6.8962595441407676E-2</v>
      </c>
      <c r="O13" s="5">
        <f t="shared" si="3"/>
        <v>7.0710051235279917E-2</v>
      </c>
      <c r="P13" s="5">
        <f t="shared" si="3"/>
        <v>7.3280253915583904E-2</v>
      </c>
      <c r="Q13" s="5">
        <f t="shared" si="3"/>
        <v>7.6502275859189048E-2</v>
      </c>
      <c r="R13" s="5">
        <f t="shared" si="3"/>
        <v>7.8635941588587832E-2</v>
      </c>
      <c r="S13" s="5">
        <f t="shared" si="3"/>
        <v>8.3531349878153416E-2</v>
      </c>
      <c r="T13" s="5">
        <f t="shared" si="3"/>
        <v>8.2718904061777399E-2</v>
      </c>
      <c r="U13" s="5">
        <f t="shared" si="3"/>
        <v>8.458678943260442E-2</v>
      </c>
      <c r="V13" s="5">
        <f t="shared" si="3"/>
        <v>8.4460844608446078E-2</v>
      </c>
    </row>
    <row r="14" spans="1:22" x14ac:dyDescent="0.2">
      <c r="A14" t="s">
        <v>10</v>
      </c>
      <c r="B14" s="5">
        <f>B5/B8</f>
        <v>3.9913669064748199E-2</v>
      </c>
      <c r="C14" s="5">
        <f t="shared" ref="C14:V14" si="4">C5/C8</f>
        <v>4.6256442956586423E-2</v>
      </c>
      <c r="D14" s="5">
        <f t="shared" si="4"/>
        <v>4.2912401427563945E-2</v>
      </c>
      <c r="E14" s="5">
        <f t="shared" si="4"/>
        <v>4.7826161997963378E-2</v>
      </c>
      <c r="F14" s="5">
        <f t="shared" si="4"/>
        <v>5.0859754770369296E-2</v>
      </c>
      <c r="G14" s="5">
        <f t="shared" si="4"/>
        <v>5.223588279147344E-2</v>
      </c>
      <c r="H14" s="5">
        <f t="shared" si="4"/>
        <v>5.5971076948576649E-2</v>
      </c>
      <c r="I14" s="5">
        <f t="shared" si="4"/>
        <v>5.3784578477838955E-2</v>
      </c>
      <c r="J14" s="5">
        <f t="shared" si="4"/>
        <v>5.2475297186136319E-2</v>
      </c>
      <c r="K14" s="5">
        <f t="shared" si="4"/>
        <v>5.0597938975941288E-2</v>
      </c>
      <c r="L14" s="5">
        <f t="shared" si="4"/>
        <v>5.1498789095260976E-2</v>
      </c>
      <c r="M14" s="5">
        <f t="shared" si="4"/>
        <v>5.3387431040018682E-2</v>
      </c>
      <c r="N14" s="5">
        <f t="shared" si="4"/>
        <v>4.7647740003954171E-2</v>
      </c>
      <c r="O14" s="5">
        <f t="shared" si="4"/>
        <v>5.4436367212997487E-2</v>
      </c>
      <c r="P14" s="5">
        <f t="shared" si="4"/>
        <v>5.2397139842925808E-2</v>
      </c>
      <c r="Q14" s="5">
        <f t="shared" si="4"/>
        <v>4.818140059297616E-2</v>
      </c>
      <c r="R14" s="5">
        <f t="shared" si="4"/>
        <v>5.0249008187726846E-2</v>
      </c>
      <c r="S14" s="5">
        <f t="shared" si="4"/>
        <v>5.3817480622214808E-2</v>
      </c>
      <c r="T14" s="5">
        <f t="shared" si="4"/>
        <v>5.649840757384058E-2</v>
      </c>
      <c r="U14" s="5">
        <f t="shared" si="4"/>
        <v>5.132886190154913E-2</v>
      </c>
      <c r="V14" s="5">
        <f t="shared" si="4"/>
        <v>5.3622228529977611E-2</v>
      </c>
    </row>
    <row r="15" spans="1:22" x14ac:dyDescent="0.2">
      <c r="A15" t="s">
        <v>12</v>
      </c>
      <c r="B15" s="5">
        <f>B6/B8</f>
        <v>1.8676258992805755E-2</v>
      </c>
      <c r="C15" s="5">
        <f t="shared" ref="C15:V15" si="5">C6/C8</f>
        <v>1.8465380732238693E-2</v>
      </c>
      <c r="D15" s="5">
        <f t="shared" si="5"/>
        <v>1.812236873036565E-2</v>
      </c>
      <c r="E15" s="5">
        <f t="shared" si="5"/>
        <v>1.5533578418681715E-2</v>
      </c>
      <c r="F15" s="5">
        <f t="shared" si="5"/>
        <v>1.517811797141406E-2</v>
      </c>
      <c r="G15" s="5">
        <f t="shared" si="5"/>
        <v>1.4606840954751645E-2</v>
      </c>
      <c r="H15" s="5">
        <f t="shared" si="5"/>
        <v>1.459619608005636E-2</v>
      </c>
      <c r="I15" s="5">
        <f t="shared" si="5"/>
        <v>1.5618102004947813E-2</v>
      </c>
      <c r="J15" s="5">
        <f t="shared" si="5"/>
        <v>1.4535787731353762E-2</v>
      </c>
      <c r="K15" s="5">
        <f t="shared" si="5"/>
        <v>1.3975437110533005E-2</v>
      </c>
      <c r="L15" s="5">
        <f t="shared" si="5"/>
        <v>1.4851251896455864E-2</v>
      </c>
      <c r="M15" s="5">
        <f t="shared" si="5"/>
        <v>1.3816320772157194E-2</v>
      </c>
      <c r="N15" s="5">
        <f t="shared" si="5"/>
        <v>1.2502706723029271E-2</v>
      </c>
      <c r="O15" s="5">
        <f t="shared" si="5"/>
        <v>1.852696334844461E-2</v>
      </c>
      <c r="P15" s="5">
        <f t="shared" si="5"/>
        <v>1.786245638080124E-2</v>
      </c>
      <c r="Q15" s="5">
        <f t="shared" si="5"/>
        <v>1.5609470914937156E-2</v>
      </c>
      <c r="R15" s="5">
        <f t="shared" si="5"/>
        <v>1.5438507639064743E-2</v>
      </c>
      <c r="S15" s="5">
        <f t="shared" si="5"/>
        <v>1.3004562604860203E-2</v>
      </c>
      <c r="T15" s="5">
        <f t="shared" si="5"/>
        <v>9.9472099821124732E-3</v>
      </c>
      <c r="U15" s="5">
        <f t="shared" si="5"/>
        <v>8.9230199362357963E-3</v>
      </c>
      <c r="V15" s="5">
        <f t="shared" si="5"/>
        <v>8.3893146623773927E-3</v>
      </c>
    </row>
    <row r="16" spans="1:22" x14ac:dyDescent="0.2">
      <c r="A16" t="s">
        <v>13</v>
      </c>
      <c r="B16" s="5">
        <f>B7/B8</f>
        <v>8.2014388489208626E-3</v>
      </c>
      <c r="C16" s="5">
        <f t="shared" ref="C16:V16" si="6">C7/C8</f>
        <v>8.2629257665125678E-3</v>
      </c>
      <c r="D16" s="5">
        <f t="shared" si="6"/>
        <v>8.3559506763832177E-3</v>
      </c>
      <c r="E16" s="5">
        <f t="shared" si="6"/>
        <v>8.4053918776644393E-3</v>
      </c>
      <c r="F16" s="5">
        <f t="shared" si="6"/>
        <v>8.5467605020677646E-3</v>
      </c>
      <c r="G16" s="5">
        <f t="shared" si="6"/>
        <v>1.2130248543738391E-2</v>
      </c>
      <c r="H16" s="5">
        <f t="shared" si="6"/>
        <v>1.4534040525421628E-2</v>
      </c>
      <c r="I16" s="5">
        <f t="shared" si="6"/>
        <v>1.2211273354268529E-2</v>
      </c>
      <c r="J16" s="5">
        <f t="shared" si="6"/>
        <v>1.039273712193409E-2</v>
      </c>
      <c r="K16" s="5">
        <f t="shared" si="6"/>
        <v>1.3138524209974392E-2</v>
      </c>
      <c r="L16" s="5">
        <f t="shared" si="6"/>
        <v>1.3192736456242518E-2</v>
      </c>
      <c r="M16" s="5">
        <f t="shared" si="6"/>
        <v>1.4857409731749319E-2</v>
      </c>
      <c r="N16" s="5">
        <f t="shared" si="6"/>
        <v>1.7059416101000778E-2</v>
      </c>
      <c r="O16" s="5">
        <f t="shared" si="6"/>
        <v>2.2801040800450659E-2</v>
      </c>
      <c r="P16" s="5">
        <f t="shared" si="6"/>
        <v>3.1225485334030644E-2</v>
      </c>
      <c r="Q16" s="5">
        <f t="shared" si="6"/>
        <v>3.5019000292312197E-2</v>
      </c>
      <c r="R16" s="5">
        <f t="shared" si="6"/>
        <v>3.7114881404574994E-2</v>
      </c>
      <c r="S16" s="5">
        <f t="shared" si="6"/>
        <v>4.0843284771831807E-2</v>
      </c>
      <c r="T16" s="5">
        <f t="shared" si="6"/>
        <v>4.1199482279714379E-2</v>
      </c>
      <c r="U16" s="5">
        <f t="shared" si="6"/>
        <v>4.1003558624703999E-2</v>
      </c>
      <c r="V16" s="5">
        <f t="shared" si="6"/>
        <v>4.3075661525846028E-2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16"/>
  <sheetViews>
    <sheetView topLeftCell="A24" workbookViewId="0">
      <pane xSplit="1" topLeftCell="B1" activePane="topRight" state="frozen"/>
      <selection pane="topRight" activeCell="B15" sqref="B15"/>
    </sheetView>
  </sheetViews>
  <sheetFormatPr baseColWidth="10" defaultColWidth="8.83203125" defaultRowHeight="16" x14ac:dyDescent="0.2"/>
  <cols>
    <col min="1" max="1" width="14.5" customWidth="1"/>
    <col min="2" max="18" width="12.1640625" bestFit="1" customWidth="1"/>
    <col min="19" max="22" width="13.33203125" bestFit="1" customWidth="1"/>
  </cols>
  <sheetData>
    <row r="1" spans="1:22" ht="17" x14ac:dyDescent="0.2">
      <c r="A1" s="11"/>
      <c r="B1" s="12" t="s">
        <v>15</v>
      </c>
      <c r="C1" s="12" t="s">
        <v>16</v>
      </c>
      <c r="D1" s="12" t="s">
        <v>17</v>
      </c>
      <c r="E1" s="12" t="s">
        <v>18</v>
      </c>
      <c r="F1" s="12" t="s">
        <v>19</v>
      </c>
      <c r="G1" s="12" t="s">
        <v>20</v>
      </c>
      <c r="H1" s="12" t="s">
        <v>21</v>
      </c>
      <c r="I1" s="12" t="s">
        <v>22</v>
      </c>
      <c r="J1" s="12" t="s">
        <v>23</v>
      </c>
      <c r="K1" s="12" t="s">
        <v>24</v>
      </c>
      <c r="L1" s="12" t="s">
        <v>25</v>
      </c>
      <c r="M1" s="12" t="s">
        <v>26</v>
      </c>
      <c r="N1" s="12" t="s">
        <v>27</v>
      </c>
      <c r="O1" s="12" t="s">
        <v>28</v>
      </c>
      <c r="P1" s="12" t="s">
        <v>29</v>
      </c>
      <c r="Q1" s="12" t="s">
        <v>30</v>
      </c>
      <c r="R1" s="12" t="s">
        <v>31</v>
      </c>
      <c r="S1" s="12" t="s">
        <v>32</v>
      </c>
      <c r="T1" s="12" t="s">
        <v>33</v>
      </c>
      <c r="U1" s="12" t="s">
        <v>34</v>
      </c>
      <c r="V1" s="12" t="s">
        <v>35</v>
      </c>
    </row>
    <row r="2" spans="1:22" ht="34" x14ac:dyDescent="0.2">
      <c r="A2" s="12" t="s">
        <v>36</v>
      </c>
      <c r="B2" s="13">
        <v>1507634.4520722891</v>
      </c>
      <c r="C2" s="13">
        <v>1576827.2865146447</v>
      </c>
      <c r="D2" s="13">
        <v>1845159.2247840841</v>
      </c>
      <c r="E2" s="13">
        <v>2428785.0995727531</v>
      </c>
      <c r="F2" s="13">
        <v>2692398.2095570476</v>
      </c>
      <c r="G2" s="13">
        <v>2936831.1494851643</v>
      </c>
      <c r="H2" s="13">
        <v>3518575.3950149752</v>
      </c>
      <c r="I2" s="13">
        <v>4385421.4685432529</v>
      </c>
      <c r="J2" s="13">
        <v>4081374.2352836845</v>
      </c>
      <c r="K2" s="13">
        <v>4661982.2961249202</v>
      </c>
      <c r="L2" s="13">
        <v>5338768.0779328793</v>
      </c>
      <c r="M2" s="13">
        <v>5705452.1223324994</v>
      </c>
      <c r="N2" s="13">
        <v>6081219.6510493243</v>
      </c>
      <c r="O2" s="13">
        <v>6954718.3750940142</v>
      </c>
      <c r="P2" s="13">
        <v>6745254.4859301634</v>
      </c>
      <c r="Q2" s="13">
        <v>7763616.5142462524</v>
      </c>
      <c r="R2" s="13">
        <v>8832030.7299091984</v>
      </c>
      <c r="S2" s="13">
        <v>10399112.914790601</v>
      </c>
      <c r="T2" s="13">
        <v>10894223.961212685</v>
      </c>
      <c r="U2" s="13">
        <v>10948640.332251592</v>
      </c>
      <c r="V2" s="13">
        <v>11736475.186420852</v>
      </c>
    </row>
    <row r="3" spans="1:22" ht="34" x14ac:dyDescent="0.2">
      <c r="A3" s="12" t="s">
        <v>37</v>
      </c>
      <c r="B3" s="13">
        <v>1090119.1061750778</v>
      </c>
      <c r="C3" s="13">
        <v>1129385.9162499721</v>
      </c>
      <c r="D3" s="13">
        <v>1224957.6801517925</v>
      </c>
      <c r="E3" s="13">
        <v>1629446.1770919717</v>
      </c>
      <c r="F3" s="13">
        <v>1753906.4455885221</v>
      </c>
      <c r="G3" s="13">
        <v>1942946.400068352</v>
      </c>
      <c r="H3" s="13">
        <v>2288986.2261526408</v>
      </c>
      <c r="I3" s="13">
        <v>2760021.6107344944</v>
      </c>
      <c r="J3" s="13">
        <v>2660201.4952980108</v>
      </c>
      <c r="K3" s="13">
        <v>2898630.7063611965</v>
      </c>
      <c r="L3" s="13">
        <v>3279607.5969631271</v>
      </c>
      <c r="M3" s="13">
        <v>3529112.202730089</v>
      </c>
      <c r="N3" s="13">
        <v>3772298.7905617971</v>
      </c>
      <c r="O3" s="13">
        <v>4383942.1775983684</v>
      </c>
      <c r="P3" s="13">
        <v>4452124.5639504129</v>
      </c>
      <c r="Q3" s="13">
        <v>5082418.6283675767</v>
      </c>
      <c r="R3" s="13">
        <v>5713409.5459679607</v>
      </c>
      <c r="S3" s="13">
        <v>6530052.7452967064</v>
      </c>
      <c r="T3" s="13">
        <v>6729866.2373817945</v>
      </c>
      <c r="U3" s="13">
        <v>6771173.697601648</v>
      </c>
      <c r="V3" s="13">
        <v>6984570.9294551155</v>
      </c>
    </row>
    <row r="4" spans="1:22" ht="17" x14ac:dyDescent="0.2">
      <c r="A4" s="12" t="s">
        <v>38</v>
      </c>
      <c r="B4" s="13">
        <v>266964.76319065859</v>
      </c>
      <c r="C4" s="13">
        <v>310192.89545848331</v>
      </c>
      <c r="D4" s="13">
        <v>452430.74649574322</v>
      </c>
      <c r="E4" s="13">
        <v>569203.66197882115</v>
      </c>
      <c r="F4" s="13">
        <v>670428.51247827662</v>
      </c>
      <c r="G4" s="13">
        <v>715735.46582766436</v>
      </c>
      <c r="H4" s="13">
        <v>881967.66123212734</v>
      </c>
      <c r="I4" s="13">
        <v>1164180.8360829607</v>
      </c>
      <c r="J4" s="13">
        <v>1053735.4762742319</v>
      </c>
      <c r="K4" s="13">
        <v>1261619.1591444111</v>
      </c>
      <c r="L4" s="13">
        <v>1398666.3535857156</v>
      </c>
      <c r="M4" s="13">
        <v>1404051.8654568431</v>
      </c>
      <c r="N4" s="13">
        <v>1423269.9616235844</v>
      </c>
      <c r="O4" s="13">
        <v>1618174.9423099733</v>
      </c>
      <c r="P4" s="13">
        <v>1350655.182124495</v>
      </c>
      <c r="Q4" s="13">
        <v>1517958.9919441622</v>
      </c>
      <c r="R4" s="13">
        <v>1703274.3888981526</v>
      </c>
      <c r="S4" s="13">
        <v>2117757.1991958232</v>
      </c>
      <c r="T4" s="13">
        <v>2209020.3223485062</v>
      </c>
      <c r="U4" s="13">
        <v>2197398.3572689812</v>
      </c>
      <c r="V4" s="13">
        <v>2414964.0793804959</v>
      </c>
    </row>
    <row r="5" spans="1:22" ht="34" x14ac:dyDescent="0.2">
      <c r="A5" s="12" t="s">
        <v>39</v>
      </c>
      <c r="B5" s="13">
        <v>83110.014995816935</v>
      </c>
      <c r="C5" s="13">
        <v>69125.476481855017</v>
      </c>
      <c r="D5" s="13">
        <v>83195.003601937991</v>
      </c>
      <c r="E5" s="13">
        <v>108416.94298871879</v>
      </c>
      <c r="F5" s="13">
        <v>114513.96010566066</v>
      </c>
      <c r="G5" s="13">
        <v>106866.61351447387</v>
      </c>
      <c r="H5" s="13">
        <v>110415.93786034592</v>
      </c>
      <c r="I5" s="13">
        <v>147589.00362152184</v>
      </c>
      <c r="J5" s="13">
        <v>113764.11390179185</v>
      </c>
      <c r="K5" s="13">
        <v>139291.74362785136</v>
      </c>
      <c r="L5" s="13">
        <v>193549.47654584976</v>
      </c>
      <c r="M5" s="13">
        <v>219980.96935737046</v>
      </c>
      <c r="N5" s="13">
        <v>236184.41804936677</v>
      </c>
      <c r="O5" s="13">
        <v>249091.87432206716</v>
      </c>
      <c r="P5" s="13">
        <v>258125.35854540978</v>
      </c>
      <c r="Q5" s="13">
        <v>284140.58226172172</v>
      </c>
      <c r="R5" s="13">
        <v>399661.80224200606</v>
      </c>
      <c r="S5" s="13">
        <v>482040.46825793543</v>
      </c>
      <c r="T5" s="13">
        <v>577992.238717317</v>
      </c>
      <c r="U5" s="13">
        <v>644366.44447935221</v>
      </c>
      <c r="V5" s="13">
        <v>689786.4145507944</v>
      </c>
    </row>
    <row r="6" spans="1:22" ht="34" x14ac:dyDescent="0.2">
      <c r="A6" s="12" t="s">
        <v>40</v>
      </c>
      <c r="B6" s="13">
        <v>41849.483152334207</v>
      </c>
      <c r="C6" s="13">
        <v>42133.315815341877</v>
      </c>
      <c r="D6" s="13">
        <v>48710.928783993259</v>
      </c>
      <c r="E6" s="13">
        <v>68817.280109499086</v>
      </c>
      <c r="F6" s="13">
        <v>100704.24089182421</v>
      </c>
      <c r="G6" s="13">
        <v>120057.1705490906</v>
      </c>
      <c r="H6" s="13">
        <v>161640.24728482077</v>
      </c>
      <c r="I6" s="13">
        <v>210759.27160294552</v>
      </c>
      <c r="J6" s="13">
        <v>161420.08707505639</v>
      </c>
      <c r="K6" s="13">
        <v>200502.18410330926</v>
      </c>
      <c r="L6" s="13">
        <v>217685.16496828321</v>
      </c>
      <c r="M6" s="13">
        <v>229464.61380245766</v>
      </c>
      <c r="N6" s="13">
        <v>235500.66765339379</v>
      </c>
      <c r="O6" s="13">
        <v>262615.49636874622</v>
      </c>
      <c r="P6" s="13">
        <v>258396.88214173412</v>
      </c>
      <c r="Q6" s="13">
        <v>361235.5460360357</v>
      </c>
      <c r="R6" s="13">
        <v>377892.66030436871</v>
      </c>
      <c r="S6" s="13">
        <v>480402.76481226413</v>
      </c>
      <c r="T6" s="13">
        <v>495953.86274662078</v>
      </c>
      <c r="U6" s="13">
        <v>486044.66492894985</v>
      </c>
      <c r="V6" s="13">
        <v>551335.38466463389</v>
      </c>
    </row>
    <row r="7" spans="1:22" ht="34" x14ac:dyDescent="0.2">
      <c r="A7" s="12" t="s">
        <v>41</v>
      </c>
      <c r="B7" s="13">
        <v>4131.2814513535641</v>
      </c>
      <c r="C7" s="13">
        <v>4902.8676408140727</v>
      </c>
      <c r="D7" s="13">
        <v>4437.2147908346196</v>
      </c>
      <c r="E7" s="13">
        <v>5463.8016632692261</v>
      </c>
      <c r="F7" s="13">
        <v>4578.4966597507928</v>
      </c>
      <c r="G7" s="13">
        <v>4710.1508275143997</v>
      </c>
      <c r="H7" s="13">
        <v>6040.1026467145975</v>
      </c>
      <c r="I7" s="13">
        <v>6601.3338325146851</v>
      </c>
      <c r="J7" s="13">
        <v>5647.592439399963</v>
      </c>
      <c r="K7" s="13">
        <v>5542.3144499791188</v>
      </c>
      <c r="L7" s="13">
        <v>6310.2370313644305</v>
      </c>
      <c r="M7" s="13">
        <v>13952.917385682689</v>
      </c>
      <c r="N7" s="13">
        <v>15830.332461388005</v>
      </c>
      <c r="O7" s="13">
        <v>16529.965261906993</v>
      </c>
      <c r="P7" s="13">
        <v>17774.988901519009</v>
      </c>
      <c r="Q7" s="13">
        <v>14817.730513948265</v>
      </c>
      <c r="R7" s="13">
        <v>14452.11977706757</v>
      </c>
      <c r="S7" s="13">
        <v>17455.856384314877</v>
      </c>
      <c r="T7" s="13">
        <v>14755.300967128303</v>
      </c>
      <c r="U7" s="13">
        <v>15589.513744244747</v>
      </c>
      <c r="V7" s="13">
        <v>19265.45492760725</v>
      </c>
    </row>
    <row r="8" spans="1:22" ht="34" x14ac:dyDescent="0.2">
      <c r="A8" s="12" t="s">
        <v>42</v>
      </c>
      <c r="B8" s="13">
        <v>21459.803107047821</v>
      </c>
      <c r="C8" s="13">
        <v>21086.814868178193</v>
      </c>
      <c r="D8" s="13">
        <v>31427.65095978283</v>
      </c>
      <c r="E8" s="13">
        <v>47437.235740472614</v>
      </c>
      <c r="F8" s="13">
        <v>48266.553833013211</v>
      </c>
      <c r="G8" s="13">
        <v>46515.34869806956</v>
      </c>
      <c r="H8" s="13">
        <v>69525.219838325487</v>
      </c>
      <c r="I8" s="13">
        <v>96269.412668815348</v>
      </c>
      <c r="J8" s="13">
        <v>86605.470295193983</v>
      </c>
      <c r="K8" s="13">
        <v>156396.18843817257</v>
      </c>
      <c r="L8" s="13">
        <v>242949.24883853918</v>
      </c>
      <c r="M8" s="13">
        <v>308889.55360005639</v>
      </c>
      <c r="N8" s="13">
        <v>201032.2078289463</v>
      </c>
      <c r="O8" s="13">
        <v>184759.30794025803</v>
      </c>
      <c r="P8" s="13">
        <v>187748.44696544591</v>
      </c>
      <c r="Q8" s="13">
        <v>228997.82407870842</v>
      </c>
      <c r="R8" s="13">
        <v>204147.09229870126</v>
      </c>
      <c r="S8" s="13">
        <v>255000.96044040815</v>
      </c>
      <c r="T8" s="13">
        <v>263264.82062017906</v>
      </c>
      <c r="U8" s="13">
        <v>248460.75153362591</v>
      </c>
      <c r="V8" s="13">
        <v>323486.841200297</v>
      </c>
    </row>
    <row r="10" spans="1:22" x14ac:dyDescent="0.2">
      <c r="A10" s="3"/>
      <c r="B10" s="14">
        <v>2001</v>
      </c>
      <c r="C10" s="14">
        <v>2002</v>
      </c>
      <c r="D10" s="14">
        <v>2003</v>
      </c>
      <c r="E10" s="14">
        <v>2004</v>
      </c>
      <c r="F10" s="14">
        <v>2005</v>
      </c>
      <c r="G10" s="14">
        <v>2006</v>
      </c>
      <c r="H10" s="14">
        <v>2007</v>
      </c>
      <c r="I10" s="14">
        <v>2008</v>
      </c>
      <c r="J10" s="14">
        <v>2009</v>
      </c>
      <c r="K10" s="14">
        <v>2010</v>
      </c>
      <c r="L10" s="14">
        <v>2011</v>
      </c>
      <c r="M10" s="14">
        <v>2012</v>
      </c>
      <c r="N10" s="14">
        <v>2013</v>
      </c>
      <c r="O10" s="14">
        <v>2014</v>
      </c>
      <c r="P10" s="14">
        <v>2015</v>
      </c>
      <c r="Q10" s="14">
        <v>2016</v>
      </c>
      <c r="R10" s="14">
        <v>2017</v>
      </c>
      <c r="S10" s="14">
        <v>2018</v>
      </c>
      <c r="T10" s="14">
        <v>2019</v>
      </c>
      <c r="U10" s="14">
        <v>2020</v>
      </c>
      <c r="V10" s="14">
        <v>2021</v>
      </c>
    </row>
    <row r="11" spans="1:22" ht="17" x14ac:dyDescent="0.2">
      <c r="A11" s="12" t="s">
        <v>8</v>
      </c>
      <c r="B11" s="4">
        <f>B3/B2</f>
        <v>0.72306592932834368</v>
      </c>
      <c r="C11" s="4">
        <f t="shared" ref="C11:V11" si="0">C3/C2</f>
        <v>0.71623945495408126</v>
      </c>
      <c r="D11" s="4">
        <f t="shared" si="0"/>
        <v>0.66387640898315103</v>
      </c>
      <c r="E11" s="4">
        <f t="shared" si="0"/>
        <v>0.67088939955149063</v>
      </c>
      <c r="F11" s="4">
        <f t="shared" si="0"/>
        <v>0.65142906400798495</v>
      </c>
      <c r="G11" s="4">
        <f t="shared" si="0"/>
        <v>0.66157919920215935</v>
      </c>
      <c r="H11" s="4">
        <f t="shared" si="0"/>
        <v>0.65054346409504715</v>
      </c>
      <c r="I11" s="4">
        <f t="shared" si="0"/>
        <v>0.62936290856698818</v>
      </c>
      <c r="J11" s="4">
        <f t="shared" si="0"/>
        <v>0.65179063274826299</v>
      </c>
      <c r="K11" s="4">
        <f t="shared" si="0"/>
        <v>0.62175926939288539</v>
      </c>
      <c r="L11" s="4">
        <f t="shared" si="0"/>
        <v>0.61430044330244826</v>
      </c>
      <c r="M11" s="4">
        <f t="shared" si="0"/>
        <v>0.61855083997923721</v>
      </c>
      <c r="N11" s="4">
        <f t="shared" si="0"/>
        <v>0.62031944363510716</v>
      </c>
      <c r="O11" s="4">
        <f t="shared" si="0"/>
        <v>0.6303550972384423</v>
      </c>
      <c r="P11" s="4">
        <f t="shared" si="0"/>
        <v>0.66003804203933891</v>
      </c>
      <c r="Q11" s="4">
        <f t="shared" si="0"/>
        <v>0.65464575936244762</v>
      </c>
      <c r="R11" s="4">
        <f t="shared" si="0"/>
        <v>0.64689647496580893</v>
      </c>
      <c r="S11" s="4">
        <f t="shared" si="0"/>
        <v>0.62794324850623062</v>
      </c>
      <c r="T11" s="4">
        <f t="shared" si="0"/>
        <v>0.61774627190908815</v>
      </c>
      <c r="U11" s="4">
        <f t="shared" si="0"/>
        <v>0.618448820321158</v>
      </c>
      <c r="V11" s="4">
        <f t="shared" si="0"/>
        <v>0.5951165761877375</v>
      </c>
    </row>
    <row r="12" spans="1:22" ht="17" x14ac:dyDescent="0.2">
      <c r="A12" s="12" t="s">
        <v>43</v>
      </c>
      <c r="B12" s="4">
        <f>B4/B2</f>
        <v>0.17707526040129121</v>
      </c>
      <c r="C12" s="4">
        <f t="shared" ref="C12:V12" si="1">C4/C2</f>
        <v>0.1967196395644073</v>
      </c>
      <c r="D12" s="4">
        <f t="shared" si="1"/>
        <v>0.24519875597656648</v>
      </c>
      <c r="E12" s="4">
        <f t="shared" si="1"/>
        <v>0.23435735919120618</v>
      </c>
      <c r="F12" s="4">
        <f t="shared" si="1"/>
        <v>0.24900793281561989</v>
      </c>
      <c r="G12" s="4">
        <f t="shared" si="1"/>
        <v>0.24371011794570996</v>
      </c>
      <c r="H12" s="4">
        <f t="shared" si="1"/>
        <v>0.25066044129157383</v>
      </c>
      <c r="I12" s="4">
        <f t="shared" si="1"/>
        <v>0.26546612325261354</v>
      </c>
      <c r="J12" s="4">
        <f t="shared" si="1"/>
        <v>0.25818153776848884</v>
      </c>
      <c r="K12" s="4">
        <f t="shared" si="1"/>
        <v>0.27061860792416131</v>
      </c>
      <c r="L12" s="4">
        <f t="shared" si="1"/>
        <v>0.26198297681574251</v>
      </c>
      <c r="M12" s="4">
        <f t="shared" si="1"/>
        <v>0.24608950094613</v>
      </c>
      <c r="N12" s="4">
        <f t="shared" si="1"/>
        <v>0.23404350496992768</v>
      </c>
      <c r="O12" s="4">
        <f t="shared" si="1"/>
        <v>0.23267296460269662</v>
      </c>
      <c r="P12" s="4">
        <f t="shared" si="1"/>
        <v>0.20023783905289397</v>
      </c>
      <c r="Q12" s="4">
        <f t="shared" si="1"/>
        <v>0.1955221499102518</v>
      </c>
      <c r="R12" s="4">
        <f t="shared" si="1"/>
        <v>0.19285195454881121</v>
      </c>
      <c r="S12" s="4">
        <f t="shared" si="1"/>
        <v>0.20364787040476778</v>
      </c>
      <c r="T12" s="4">
        <f t="shared" si="1"/>
        <v>0.20276986504164085</v>
      </c>
      <c r="U12" s="4">
        <f t="shared" si="1"/>
        <v>0.20070057016998433</v>
      </c>
      <c r="V12" s="4">
        <f t="shared" si="1"/>
        <v>0.20576570401432101</v>
      </c>
    </row>
    <row r="13" spans="1:22" ht="17" x14ac:dyDescent="0.2">
      <c r="A13" s="12" t="s">
        <v>11</v>
      </c>
      <c r="B13" s="4">
        <f>B5/B2</f>
        <v>5.5126104926548812E-2</v>
      </c>
      <c r="C13" s="4">
        <f t="shared" ref="C13:V13" si="2">C5/C2</f>
        <v>4.3838330978307187E-2</v>
      </c>
      <c r="D13" s="4">
        <f t="shared" si="2"/>
        <v>4.5088251726174609E-2</v>
      </c>
      <c r="E13" s="4">
        <f t="shared" si="2"/>
        <v>4.4638343263794886E-2</v>
      </c>
      <c r="F13" s="4">
        <f t="shared" si="2"/>
        <v>4.2532326644393534E-2</v>
      </c>
      <c r="G13" s="4">
        <f t="shared" si="2"/>
        <v>3.6388409164485984E-2</v>
      </c>
      <c r="H13" s="4">
        <f t="shared" si="2"/>
        <v>3.1380864544434749E-2</v>
      </c>
      <c r="I13" s="4">
        <f t="shared" si="2"/>
        <v>3.3654462787711913E-2</v>
      </c>
      <c r="J13" s="4">
        <f t="shared" si="2"/>
        <v>2.7873972672805985E-2</v>
      </c>
      <c r="K13" s="4">
        <f t="shared" si="2"/>
        <v>2.9878222348384262E-2</v>
      </c>
      <c r="L13" s="4">
        <f t="shared" si="2"/>
        <v>3.6253583920579348E-2</v>
      </c>
      <c r="M13" s="4">
        <f t="shared" si="2"/>
        <v>3.8556272954480247E-2</v>
      </c>
      <c r="N13" s="4">
        <f t="shared" si="2"/>
        <v>3.8838330401141284E-2</v>
      </c>
      <c r="O13" s="4">
        <f t="shared" si="2"/>
        <v>3.581624170636527E-2</v>
      </c>
      <c r="P13" s="4">
        <f t="shared" si="2"/>
        <v>3.8267697547042893E-2</v>
      </c>
      <c r="Q13" s="4">
        <f t="shared" si="2"/>
        <v>3.6598997611528489E-2</v>
      </c>
      <c r="R13" s="4">
        <f t="shared" si="2"/>
        <v>4.5251405306887441E-2</v>
      </c>
      <c r="S13" s="4">
        <f t="shared" si="2"/>
        <v>4.6353998865839019E-2</v>
      </c>
      <c r="T13" s="4">
        <f t="shared" si="2"/>
        <v>5.3054925323288295E-2</v>
      </c>
      <c r="U13" s="4">
        <f t="shared" si="2"/>
        <v>5.8853558517328521E-2</v>
      </c>
      <c r="V13" s="4">
        <f t="shared" si="2"/>
        <v>5.8772877170897103E-2</v>
      </c>
    </row>
    <row r="14" spans="1:22" ht="17" x14ac:dyDescent="0.2">
      <c r="A14" s="12" t="s">
        <v>10</v>
      </c>
      <c r="B14" s="4">
        <f>B6/B2</f>
        <v>2.7758375443603607E-2</v>
      </c>
      <c r="C14" s="4">
        <f t="shared" ref="C14:V14" si="3">C6/C2</f>
        <v>2.6720311206988086E-2</v>
      </c>
      <c r="D14" s="4">
        <f t="shared" si="3"/>
        <v>2.6399309138046494E-2</v>
      </c>
      <c r="E14" s="4">
        <f t="shared" si="3"/>
        <v>2.8334034213897605E-2</v>
      </c>
      <c r="F14" s="4">
        <f t="shared" si="3"/>
        <v>3.740317481060576E-2</v>
      </c>
      <c r="G14" s="4">
        <f t="shared" si="3"/>
        <v>4.08798342288548E-2</v>
      </c>
      <c r="H14" s="4">
        <f t="shared" si="3"/>
        <v>4.5939117153444661E-2</v>
      </c>
      <c r="I14" s="4">
        <f t="shared" si="3"/>
        <v>4.8059068692650753E-2</v>
      </c>
      <c r="J14" s="4">
        <f t="shared" si="3"/>
        <v>3.9550425363979527E-2</v>
      </c>
      <c r="K14" s="4">
        <f t="shared" si="3"/>
        <v>4.3007924819870813E-2</v>
      </c>
      <c r="L14" s="4">
        <f t="shared" si="3"/>
        <v>4.077441870308194E-2</v>
      </c>
      <c r="M14" s="4">
        <f t="shared" si="3"/>
        <v>4.0218480303125928E-2</v>
      </c>
      <c r="N14" s="4">
        <f t="shared" si="3"/>
        <v>3.8725894009231807E-2</v>
      </c>
      <c r="O14" s="4">
        <f t="shared" si="3"/>
        <v>3.776076646168957E-2</v>
      </c>
      <c r="P14" s="4">
        <f t="shared" si="3"/>
        <v>3.8307951565166407E-2</v>
      </c>
      <c r="Q14" s="4">
        <f t="shared" si="3"/>
        <v>4.6529287655201375E-2</v>
      </c>
      <c r="R14" s="4">
        <f t="shared" si="3"/>
        <v>4.2786610674332856E-2</v>
      </c>
      <c r="S14" s="4">
        <f t="shared" si="3"/>
        <v>4.619651394774163E-2</v>
      </c>
      <c r="T14" s="4">
        <f t="shared" si="3"/>
        <v>4.5524478339383612E-2</v>
      </c>
      <c r="U14" s="4">
        <f t="shared" si="3"/>
        <v>4.4393152955915449E-2</v>
      </c>
      <c r="V14" s="4">
        <f t="shared" si="3"/>
        <v>4.697623229353657E-2</v>
      </c>
    </row>
    <row r="15" spans="1:22" ht="17" x14ac:dyDescent="0.2">
      <c r="A15" s="12" t="s">
        <v>12</v>
      </c>
      <c r="B15" s="4">
        <f>B7/B2</f>
        <v>2.7402408094846817E-3</v>
      </c>
      <c r="C15" s="4">
        <f t="shared" ref="C15:V15" si="4">C7/C2</f>
        <v>3.1093244534416784E-3</v>
      </c>
      <c r="D15" s="4">
        <f t="shared" si="4"/>
        <v>2.4047869317911311E-3</v>
      </c>
      <c r="E15" s="4">
        <f t="shared" si="4"/>
        <v>2.249602759927324E-3</v>
      </c>
      <c r="F15" s="4">
        <f t="shared" si="4"/>
        <v>1.7005273007160576E-3</v>
      </c>
      <c r="G15" s="4">
        <f t="shared" si="4"/>
        <v>1.6038207808917117E-3</v>
      </c>
      <c r="H15" s="4">
        <f t="shared" si="4"/>
        <v>1.716633003025047E-3</v>
      </c>
      <c r="I15" s="4">
        <f t="shared" si="4"/>
        <v>1.5052906271076183E-3</v>
      </c>
      <c r="J15" s="4">
        <f t="shared" si="4"/>
        <v>1.3837477559828363E-3</v>
      </c>
      <c r="K15" s="4">
        <f t="shared" si="4"/>
        <v>1.1888321529204301E-3</v>
      </c>
      <c r="L15" s="4">
        <f t="shared" si="4"/>
        <v>1.1819650037706254E-3</v>
      </c>
      <c r="M15" s="4">
        <f t="shared" si="4"/>
        <v>2.4455410520522369E-3</v>
      </c>
      <c r="N15" s="4">
        <f t="shared" si="4"/>
        <v>2.6031509088240965E-3</v>
      </c>
      <c r="O15" s="4">
        <f t="shared" si="4"/>
        <v>2.3767986524232967E-3</v>
      </c>
      <c r="P15" s="4">
        <f t="shared" si="4"/>
        <v>2.6351843267879102E-3</v>
      </c>
      <c r="Q15" s="4">
        <f t="shared" si="4"/>
        <v>1.9086118546372943E-3</v>
      </c>
      <c r="R15" s="4">
        <f t="shared" si="4"/>
        <v>1.6363303320635243E-3</v>
      </c>
      <c r="S15" s="4">
        <f t="shared" si="4"/>
        <v>1.678590907450145E-3</v>
      </c>
      <c r="T15" s="4">
        <f t="shared" si="4"/>
        <v>1.3544150569753685E-3</v>
      </c>
      <c r="U15" s="4">
        <f t="shared" si="4"/>
        <v>1.4238766889001237E-3</v>
      </c>
      <c r="V15" s="4">
        <f t="shared" si="4"/>
        <v>1.6415026335928743E-3</v>
      </c>
    </row>
    <row r="16" spans="1:22" ht="17" x14ac:dyDescent="0.2">
      <c r="A16" s="12" t="s">
        <v>44</v>
      </c>
      <c r="B16" s="4">
        <f>B8/B2</f>
        <v>1.4234089090727977E-2</v>
      </c>
      <c r="C16" s="4">
        <f t="shared" ref="C16:V16" si="5">C8/C2</f>
        <v>1.3372938842774363E-2</v>
      </c>
      <c r="D16" s="4">
        <f t="shared" si="5"/>
        <v>1.7032487244270433E-2</v>
      </c>
      <c r="E16" s="4">
        <f t="shared" si="5"/>
        <v>1.9531261019683169E-2</v>
      </c>
      <c r="F16" s="4">
        <f t="shared" si="5"/>
        <v>1.7926974420679774E-2</v>
      </c>
      <c r="G16" s="4">
        <f t="shared" si="5"/>
        <v>1.5838618677898403E-2</v>
      </c>
      <c r="H16" s="4">
        <f t="shared" si="5"/>
        <v>1.9759479912474516E-2</v>
      </c>
      <c r="I16" s="4">
        <f t="shared" si="5"/>
        <v>2.1952146072927871E-2</v>
      </c>
      <c r="J16" s="4">
        <f t="shared" si="5"/>
        <v>2.1219683690479878E-2</v>
      </c>
      <c r="K16" s="4">
        <f t="shared" si="5"/>
        <v>3.3547143361777762E-2</v>
      </c>
      <c r="L16" s="4">
        <f t="shared" si="5"/>
        <v>4.5506612254377389E-2</v>
      </c>
      <c r="M16" s="4">
        <f t="shared" si="5"/>
        <v>5.4139364764974378E-2</v>
      </c>
      <c r="N16" s="4">
        <f t="shared" si="5"/>
        <v>3.3057876440009508E-2</v>
      </c>
      <c r="O16" s="4">
        <f t="shared" si="5"/>
        <v>2.6566037325380619E-2</v>
      </c>
      <c r="P16" s="4">
        <f t="shared" si="5"/>
        <v>2.7834153234257936E-2</v>
      </c>
      <c r="Q16" s="4">
        <f t="shared" si="5"/>
        <v>2.9496282262074246E-2</v>
      </c>
      <c r="R16" s="4">
        <f t="shared" si="5"/>
        <v>2.311440013533559E-2</v>
      </c>
      <c r="S16" s="4">
        <f t="shared" si="5"/>
        <v>2.4521414713914846E-2</v>
      </c>
      <c r="T16" s="4">
        <f t="shared" si="5"/>
        <v>2.4165541442648465E-2</v>
      </c>
      <c r="U16" s="4">
        <f t="shared" si="5"/>
        <v>2.2693297431803559E-2</v>
      </c>
      <c r="V16" s="4">
        <f t="shared" si="5"/>
        <v>2.7562520779200603E-2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23"/>
  <sheetViews>
    <sheetView topLeftCell="C37" workbookViewId="0">
      <selection activeCell="M53" sqref="M53"/>
    </sheetView>
  </sheetViews>
  <sheetFormatPr baseColWidth="10" defaultColWidth="8.83203125" defaultRowHeight="16" x14ac:dyDescent="0.2"/>
  <sheetData>
    <row r="1" spans="1:23" x14ac:dyDescent="0.2">
      <c r="A1" s="34" t="s">
        <v>47</v>
      </c>
      <c r="B1">
        <v>2001</v>
      </c>
      <c r="C1">
        <v>2002</v>
      </c>
      <c r="D1">
        <v>2003</v>
      </c>
      <c r="E1">
        <v>2004</v>
      </c>
      <c r="F1">
        <v>2005</v>
      </c>
      <c r="G1">
        <v>2006</v>
      </c>
      <c r="H1">
        <v>2007</v>
      </c>
      <c r="I1">
        <v>2008</v>
      </c>
      <c r="J1">
        <v>2009</v>
      </c>
      <c r="K1">
        <v>2010</v>
      </c>
      <c r="L1">
        <v>2011</v>
      </c>
      <c r="M1">
        <v>2012</v>
      </c>
      <c r="N1">
        <v>2013</v>
      </c>
      <c r="O1">
        <v>2014</v>
      </c>
      <c r="P1">
        <v>2015</v>
      </c>
      <c r="Q1">
        <v>2016</v>
      </c>
      <c r="R1">
        <v>2017</v>
      </c>
      <c r="S1">
        <v>2018</v>
      </c>
      <c r="T1">
        <v>2019</v>
      </c>
      <c r="U1">
        <v>2020</v>
      </c>
      <c r="V1">
        <v>2021</v>
      </c>
    </row>
    <row r="2" spans="1:23" x14ac:dyDescent="0.2">
      <c r="A2" t="s">
        <v>8</v>
      </c>
      <c r="B2" s="16">
        <f>'6_1_VC'!B11/2</f>
        <v>0.44955609362389021</v>
      </c>
      <c r="C2" s="21">
        <f>B2</f>
        <v>0.44955609362389021</v>
      </c>
      <c r="D2" s="21">
        <f>B2</f>
        <v>0.44955609362389021</v>
      </c>
      <c r="E2" s="16">
        <f>'6_1_VC'!C11/2</f>
        <v>0.44002068252326781</v>
      </c>
      <c r="F2" s="21">
        <f>E2</f>
        <v>0.44002068252326781</v>
      </c>
      <c r="G2" s="21">
        <f>E2</f>
        <v>0.44002068252326781</v>
      </c>
      <c r="H2" s="16">
        <f>'6_1_VC'!D11/2</f>
        <v>0.42794825511432011</v>
      </c>
      <c r="I2" s="21">
        <f>H2</f>
        <v>0.42794825511432011</v>
      </c>
      <c r="J2" s="21">
        <f>H2</f>
        <v>0.42794825511432011</v>
      </c>
      <c r="K2" s="16">
        <f>'6_1_VC'!E11/2</f>
        <v>0.42423861062169643</v>
      </c>
      <c r="L2" s="21">
        <f>K2</f>
        <v>0.42423861062169643</v>
      </c>
      <c r="M2" s="21">
        <f>K2</f>
        <v>0.42423861062169643</v>
      </c>
      <c r="N2" s="16">
        <f>'6_1_VC'!F11/2</f>
        <v>0.43513160350942692</v>
      </c>
      <c r="O2" s="21">
        <f>N2</f>
        <v>0.43513160350942692</v>
      </c>
      <c r="P2" s="21">
        <f>N2</f>
        <v>0.43513160350942692</v>
      </c>
      <c r="Q2" s="16">
        <f>'6_1_VC'!G11/2</f>
        <v>0.43791946308724833</v>
      </c>
      <c r="R2" s="21">
        <f>Q2</f>
        <v>0.43791946308724833</v>
      </c>
      <c r="S2" s="21">
        <f>Q2</f>
        <v>0.43791946308724833</v>
      </c>
      <c r="T2" s="16">
        <f>'6_1_VC'!G11/2</f>
        <v>0.43791946308724833</v>
      </c>
      <c r="U2" s="21">
        <f>T2</f>
        <v>0.43791946308724833</v>
      </c>
      <c r="V2" s="21">
        <f>T2</f>
        <v>0.43791946308724833</v>
      </c>
      <c r="W2" t="s">
        <v>70</v>
      </c>
    </row>
    <row r="3" spans="1:23" x14ac:dyDescent="0.2">
      <c r="A3" t="s">
        <v>57</v>
      </c>
      <c r="B3" s="16">
        <f>'6_1_VC'!B12/2</f>
        <v>0.18966908797417273</v>
      </c>
      <c r="C3" s="21">
        <f>B3</f>
        <v>0.18966908797417273</v>
      </c>
      <c r="D3" s="21">
        <f>B3</f>
        <v>0.18966908797417273</v>
      </c>
      <c r="E3" s="16">
        <f>'6_1_VC'!C12/2</f>
        <v>0.18717683557394002</v>
      </c>
      <c r="F3" s="21">
        <f>E3</f>
        <v>0.18717683557394002</v>
      </c>
      <c r="G3" s="21">
        <f>E3</f>
        <v>0.18717683557394002</v>
      </c>
      <c r="H3" s="16">
        <f>'6_1_VC'!D12/2</f>
        <v>0.1851684717208183</v>
      </c>
      <c r="I3" s="21">
        <f>H3</f>
        <v>0.1851684717208183</v>
      </c>
      <c r="J3" s="21">
        <f>H3</f>
        <v>0.1851684717208183</v>
      </c>
      <c r="K3" s="16">
        <f>'6_1_VC'!E12/2</f>
        <v>0.1951925497105462</v>
      </c>
      <c r="L3" s="21">
        <f>K3</f>
        <v>0.1951925497105462</v>
      </c>
      <c r="M3" s="21">
        <f>K3</f>
        <v>0.1951925497105462</v>
      </c>
      <c r="N3" s="16">
        <f>'6_1_VC'!F12/2</f>
        <v>0.16707112189658391</v>
      </c>
      <c r="O3" s="21">
        <f>N3</f>
        <v>0.16707112189658391</v>
      </c>
      <c r="P3" s="21">
        <f>N3</f>
        <v>0.16707112189658391</v>
      </c>
      <c r="Q3" s="16">
        <f>'6_1_VC'!G12/2</f>
        <v>0.15692854322937227</v>
      </c>
      <c r="R3" s="21">
        <f>Q3</f>
        <v>0.15692854322937227</v>
      </c>
      <c r="S3" s="21">
        <f>Q3</f>
        <v>0.15692854322937227</v>
      </c>
      <c r="T3" s="16">
        <f>'6_1_VC'!G12/2</f>
        <v>0.15692854322937227</v>
      </c>
      <c r="U3" s="21">
        <f>T3</f>
        <v>0.15692854322937227</v>
      </c>
      <c r="V3" s="21">
        <f>T3</f>
        <v>0.15692854322937227</v>
      </c>
      <c r="W3" t="s">
        <v>70</v>
      </c>
    </row>
    <row r="4" spans="1:23" x14ac:dyDescent="0.2"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</row>
    <row r="5" spans="1:23" x14ac:dyDescent="0.2">
      <c r="A5" s="35" t="s">
        <v>49</v>
      </c>
      <c r="B5">
        <v>2001</v>
      </c>
      <c r="C5">
        <v>2002</v>
      </c>
      <c r="D5">
        <v>2003</v>
      </c>
      <c r="E5">
        <v>2004</v>
      </c>
      <c r="F5">
        <v>2005</v>
      </c>
      <c r="G5">
        <v>2006</v>
      </c>
      <c r="H5">
        <v>2007</v>
      </c>
      <c r="I5">
        <v>2008</v>
      </c>
      <c r="J5">
        <v>2009</v>
      </c>
      <c r="K5">
        <v>2010</v>
      </c>
      <c r="L5">
        <v>2011</v>
      </c>
      <c r="M5">
        <v>2012</v>
      </c>
      <c r="N5">
        <v>2013</v>
      </c>
      <c r="O5">
        <v>2014</v>
      </c>
      <c r="P5">
        <v>2015</v>
      </c>
      <c r="Q5">
        <v>2016</v>
      </c>
      <c r="R5">
        <v>2017</v>
      </c>
      <c r="S5">
        <v>2018</v>
      </c>
      <c r="T5">
        <v>2019</v>
      </c>
      <c r="U5">
        <v>2020</v>
      </c>
      <c r="V5">
        <v>2021</v>
      </c>
    </row>
    <row r="6" spans="1:23" x14ac:dyDescent="0.2">
      <c r="A6" t="s">
        <v>8</v>
      </c>
      <c r="B6" s="16">
        <f>'6_2_ICR_BANK'!B11</f>
        <v>0.49287252734795672</v>
      </c>
      <c r="C6" s="16">
        <f>'6_2_ICR_BANK'!C11</f>
        <v>0.52010451847836658</v>
      </c>
      <c r="D6" s="16">
        <f>'6_2_ICR_BANK'!D11</f>
        <v>0.46870058062356429</v>
      </c>
      <c r="E6" s="16">
        <f>'6_2_ICR_BANK'!E11</f>
        <v>0.46108094129816402</v>
      </c>
      <c r="F6" s="16">
        <f>'6_2_ICR_BANK'!F11</f>
        <v>0.43771720613287912</v>
      </c>
      <c r="G6" s="16">
        <f>'6_2_ICR_BANK'!G11</f>
        <v>0.45962673706596258</v>
      </c>
      <c r="H6" s="16">
        <f>'6_2_ICR_BANK'!H11</f>
        <v>0.42966920673848941</v>
      </c>
      <c r="I6" s="16">
        <f>'6_2_ICR_BANK'!I11</f>
        <v>0.40179326210174759</v>
      </c>
      <c r="J6" s="16">
        <f>'6_2_ICR_BANK'!J11</f>
        <v>0.44733135427247062</v>
      </c>
      <c r="K6" s="16">
        <f>'6_2_ICR_BANK'!K11</f>
        <v>0.45534245953885066</v>
      </c>
      <c r="L6" s="16">
        <f>'6_2_ICR_BANK'!L11</f>
        <v>0.47082966393772352</v>
      </c>
      <c r="M6" s="16">
        <f>'6_2_ICR_BANK'!M11</f>
        <v>0.465955021821922</v>
      </c>
      <c r="N6" s="16">
        <f>'6_2_ICR_BANK'!N11</f>
        <v>0.47109982749080492</v>
      </c>
      <c r="O6" s="16">
        <f>'6_2_ICR_BANK'!O11</f>
        <v>0.48393267514860511</v>
      </c>
      <c r="P6" s="16">
        <f>'6_2_ICR_BANK'!P11</f>
        <v>0.50976481342973479</v>
      </c>
      <c r="Q6" s="16">
        <f>'6_2_ICR_BANK'!Q11</f>
        <v>0.513102069580475</v>
      </c>
      <c r="R6" s="16">
        <f>'6_2_ICR_BANK'!R11</f>
        <v>0.53466019628121586</v>
      </c>
      <c r="S6" s="16">
        <f>'6_2_ICR_BANK'!S11</f>
        <v>0.51359032133650007</v>
      </c>
      <c r="T6" s="16">
        <f>'6_2_ICR_BANK'!T11</f>
        <v>0.50499170373262325</v>
      </c>
      <c r="U6" s="16">
        <f>'6_2_ICR_BANK'!U11</f>
        <v>0.51242588460312399</v>
      </c>
      <c r="V6" s="16">
        <f>'6_2_ICR_BANK'!V11</f>
        <v>0.48336594911937381</v>
      </c>
    </row>
    <row r="7" spans="1:23" x14ac:dyDescent="0.2">
      <c r="A7" t="s">
        <v>57</v>
      </c>
      <c r="B7" s="16">
        <f>'6_2_ICR_BANK'!B12</f>
        <v>0.29739840163237546</v>
      </c>
      <c r="C7" s="16">
        <f>'6_2_ICR_BANK'!C12</f>
        <v>0.29091439769836969</v>
      </c>
      <c r="D7" s="16">
        <f>'6_2_ICR_BANK'!D12</f>
        <v>0.36144105458784959</v>
      </c>
      <c r="E7" s="16">
        <f>'6_2_ICR_BANK'!E12</f>
        <v>0.37530289534427108</v>
      </c>
      <c r="F7" s="16">
        <f>'6_2_ICR_BANK'!F12</f>
        <v>0.41230834752981266</v>
      </c>
      <c r="G7" s="16">
        <f>'6_2_ICR_BANK'!G12</f>
        <v>0.3967293660396729</v>
      </c>
      <c r="H7" s="16">
        <f>'6_2_ICR_BANK'!H12</f>
        <v>0.41073837260225982</v>
      </c>
      <c r="I7" s="16">
        <f>'6_2_ICR_BANK'!I12</f>
        <v>0.42715392397344759</v>
      </c>
      <c r="J7" s="16">
        <f>'6_2_ICR_BANK'!J12</f>
        <v>0.40536703348503639</v>
      </c>
      <c r="K7" s="16">
        <f>'6_2_ICR_BANK'!K12</f>
        <v>0.40532034342357465</v>
      </c>
      <c r="L7" s="16">
        <f>'6_2_ICR_BANK'!L12</f>
        <v>0.39352772975852657</v>
      </c>
      <c r="M7" s="16">
        <f>'6_2_ICR_BANK'!M12</f>
        <v>0.40099519083757262</v>
      </c>
      <c r="N7" s="16">
        <f>'6_2_ICR_BANK'!N12</f>
        <v>0.37989128665820393</v>
      </c>
      <c r="O7" s="16">
        <f>'6_2_ICR_BANK'!O12</f>
        <v>0.36510636658920798</v>
      </c>
      <c r="P7" s="16">
        <f>'6_2_ICR_BANK'!P12</f>
        <v>0.32514058561178971</v>
      </c>
      <c r="Q7" s="16">
        <f>'6_2_ICR_BANK'!Q12</f>
        <v>0.32822050596136981</v>
      </c>
      <c r="R7" s="16">
        <f>'6_2_ICR_BANK'!R12</f>
        <v>0.31143189822884043</v>
      </c>
      <c r="S7" s="16">
        <f>'6_2_ICR_BANK'!S12</f>
        <v>0.33415883455466916</v>
      </c>
      <c r="T7" s="16">
        <f>'6_2_ICR_BANK'!T12</f>
        <v>0.33930339240647528</v>
      </c>
      <c r="U7" s="16">
        <f>'6_2_ICR_BANK'!U12</f>
        <v>0.32745298055467009</v>
      </c>
      <c r="V7" s="16">
        <f>'6_2_ICR_BANK'!V12</f>
        <v>0.35360578597711195</v>
      </c>
    </row>
    <row r="8" spans="1:23" x14ac:dyDescent="0.2"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</row>
    <row r="9" spans="1:23" x14ac:dyDescent="0.2">
      <c r="A9" s="35" t="s">
        <v>68</v>
      </c>
      <c r="B9">
        <v>2001</v>
      </c>
      <c r="C9">
        <v>2002</v>
      </c>
      <c r="D9">
        <v>2003</v>
      </c>
      <c r="E9">
        <v>2004</v>
      </c>
      <c r="F9">
        <v>2005</v>
      </c>
      <c r="G9">
        <v>2006</v>
      </c>
      <c r="H9">
        <v>2007</v>
      </c>
      <c r="I9">
        <v>2008</v>
      </c>
      <c r="J9">
        <v>2009</v>
      </c>
      <c r="K9">
        <v>2010</v>
      </c>
      <c r="L9">
        <v>2011</v>
      </c>
      <c r="M9">
        <v>2012</v>
      </c>
      <c r="N9">
        <v>2013</v>
      </c>
      <c r="O9">
        <v>2014</v>
      </c>
      <c r="P9">
        <v>2015</v>
      </c>
      <c r="Q9">
        <v>2016</v>
      </c>
      <c r="R9">
        <v>2017</v>
      </c>
      <c r="S9">
        <v>2018</v>
      </c>
      <c r="T9">
        <v>2019</v>
      </c>
      <c r="U9">
        <v>2020</v>
      </c>
      <c r="V9">
        <v>2021</v>
      </c>
    </row>
    <row r="10" spans="1:23" x14ac:dyDescent="0.2">
      <c r="A10" t="s">
        <v>8</v>
      </c>
      <c r="B10" s="16">
        <f>'6_3_ICR_SEC'!B11</f>
        <v>0.51559712230215826</v>
      </c>
      <c r="C10" s="16">
        <f>'6_3_ICR_SEC'!C11</f>
        <v>0.5166321271055847</v>
      </c>
      <c r="D10" s="16">
        <f>'6_3_ICR_SEC'!D11</f>
        <v>0.46797597931314505</v>
      </c>
      <c r="E10" s="16">
        <f>'6_3_ICR_SEC'!E11</f>
        <v>0.44691831063704929</v>
      </c>
      <c r="F10" s="16">
        <f>'6_3_ICR_SEC'!F11</f>
        <v>0.44377856780091418</v>
      </c>
      <c r="G10" s="16">
        <f>'6_3_ICR_SEC'!G11</f>
        <v>0.45875083711350623</v>
      </c>
      <c r="H10" s="16">
        <f>'6_3_ICR_SEC'!H11</f>
        <v>0.4758732855426181</v>
      </c>
      <c r="I10" s="16">
        <f>'6_3_ICR_SEC'!I11</f>
        <v>0.45605690819887884</v>
      </c>
      <c r="J10" s="16">
        <f>'6_3_ICR_SEC'!J11</f>
        <v>0.47079299794352203</v>
      </c>
      <c r="K10" s="16">
        <f>'6_3_ICR_SEC'!K11</f>
        <v>0.48238449593643506</v>
      </c>
      <c r="L10" s="16">
        <f>'6_3_ICR_SEC'!L11</f>
        <v>0.48880030908696837</v>
      </c>
      <c r="M10" s="16">
        <f>'6_3_ICR_SEC'!M11</f>
        <v>0.50012162254200843</v>
      </c>
      <c r="N10" s="16">
        <f>'6_3_ICR_SEC'!N11</f>
        <v>0.49698259224041347</v>
      </c>
      <c r="O10" s="16">
        <f>'6_3_ICR_SEC'!O11</f>
        <v>0.47773992506952084</v>
      </c>
      <c r="P10" s="16">
        <f>'6_3_ICR_SEC'!P11</f>
        <v>0.50777706644545229</v>
      </c>
      <c r="Q10" s="16">
        <f>'6_3_ICR_SEC'!Q11</f>
        <v>0.52330563327347901</v>
      </c>
      <c r="R10" s="16">
        <f>'6_3_ICR_SEC'!R11</f>
        <v>0.5410568076306238</v>
      </c>
      <c r="S10" s="16">
        <f>'6_3_ICR_SEC'!S11</f>
        <v>0.51980291976344306</v>
      </c>
      <c r="T10" s="16">
        <f>'6_3_ICR_SEC'!T11</f>
        <v>0.53282288440004066</v>
      </c>
      <c r="U10" s="16">
        <f>'6_3_ICR_SEC'!U11</f>
        <v>0.54482015054702293</v>
      </c>
      <c r="V10" s="16">
        <f>'6_3_ICR_SEC'!V11</f>
        <v>0.53116346548080862</v>
      </c>
    </row>
    <row r="11" spans="1:23" x14ac:dyDescent="0.2">
      <c r="A11" t="s">
        <v>57</v>
      </c>
      <c r="B11" s="16">
        <f>'6_3_ICR_SEC'!B12</f>
        <v>0.33732374100719426</v>
      </c>
      <c r="C11" s="16">
        <f>'6_3_ICR_SEC'!C12</f>
        <v>0.34866358467506242</v>
      </c>
      <c r="D11" s="16">
        <f>'6_3_ICR_SEC'!D12</f>
        <v>0.40033765734191001</v>
      </c>
      <c r="E11" s="16">
        <f>'6_3_ICR_SEC'!E12</f>
        <v>0.42137420390410602</v>
      </c>
      <c r="F11" s="16">
        <f>'6_3_ICR_SEC'!F12</f>
        <v>0.42250598563447722</v>
      </c>
      <c r="G11" s="16">
        <f>'6_3_ICR_SEC'!G12</f>
        <v>0.40813232079453127</v>
      </c>
      <c r="H11" s="16">
        <f>'6_3_ICR_SEC'!H12</f>
        <v>0.3943355571209548</v>
      </c>
      <c r="I11" s="16">
        <f>'6_3_ICR_SEC'!I12</f>
        <v>0.40945249181611454</v>
      </c>
      <c r="J11" s="16">
        <f>'6_3_ICR_SEC'!J12</f>
        <v>0.41012188393439331</v>
      </c>
      <c r="K11" s="16">
        <f>'6_3_ICR_SEC'!K12</f>
        <v>0.39932845302196152</v>
      </c>
      <c r="L11" s="16">
        <f>'6_3_ICR_SEC'!L12</f>
        <v>0.38241031295055544</v>
      </c>
      <c r="M11" s="16">
        <f>'6_3_ICR_SEC'!M12</f>
        <v>0.35831946836354434</v>
      </c>
      <c r="N11" s="16">
        <f>'6_3_ICR_SEC'!N12</f>
        <v>0.35684494949019457</v>
      </c>
      <c r="O11" s="16">
        <f>'6_3_ICR_SEC'!O12</f>
        <v>0.35578565233330656</v>
      </c>
      <c r="P11" s="16">
        <f>'6_3_ICR_SEC'!P12</f>
        <v>0.3174575980812061</v>
      </c>
      <c r="Q11" s="16">
        <f>'6_3_ICR_SEC'!Q12</f>
        <v>0.30138221906710655</v>
      </c>
      <c r="R11" s="16">
        <f>'6_3_ICR_SEC'!R12</f>
        <v>0.27750485354942178</v>
      </c>
      <c r="S11" s="16">
        <f>'6_3_ICR_SEC'!S12</f>
        <v>0.28900040235949687</v>
      </c>
      <c r="T11" s="16">
        <f>'6_3_ICR_SEC'!T12</f>
        <v>0.27681311170251444</v>
      </c>
      <c r="U11" s="16">
        <f>'6_3_ICR_SEC'!U12</f>
        <v>0.26933761955788388</v>
      </c>
      <c r="V11" s="16">
        <f>'6_3_ICR_SEC'!V12</f>
        <v>0.27928848519254423</v>
      </c>
    </row>
    <row r="12" spans="1:23" x14ac:dyDescent="0.2"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</row>
    <row r="13" spans="1:23" x14ac:dyDescent="0.2">
      <c r="A13" s="36" t="s">
        <v>53</v>
      </c>
      <c r="B13">
        <v>2001</v>
      </c>
      <c r="C13">
        <v>2002</v>
      </c>
      <c r="D13">
        <v>2003</v>
      </c>
      <c r="E13">
        <v>2004</v>
      </c>
      <c r="F13">
        <v>2005</v>
      </c>
      <c r="G13">
        <v>2006</v>
      </c>
      <c r="H13">
        <v>2007</v>
      </c>
      <c r="I13">
        <v>2008</v>
      </c>
      <c r="J13">
        <v>2009</v>
      </c>
      <c r="K13">
        <v>2010</v>
      </c>
      <c r="L13">
        <v>2011</v>
      </c>
      <c r="M13">
        <v>2012</v>
      </c>
      <c r="N13">
        <v>2013</v>
      </c>
      <c r="O13">
        <v>2014</v>
      </c>
      <c r="P13">
        <v>2015</v>
      </c>
      <c r="Q13">
        <v>2016</v>
      </c>
      <c r="R13">
        <v>2017</v>
      </c>
      <c r="S13">
        <v>2018</v>
      </c>
      <c r="T13">
        <v>2019</v>
      </c>
      <c r="U13">
        <v>2020</v>
      </c>
      <c r="V13">
        <v>2021</v>
      </c>
    </row>
    <row r="14" spans="1:23" x14ac:dyDescent="0.2">
      <c r="A14" t="s">
        <v>8</v>
      </c>
      <c r="B14" s="16">
        <f>'6_4_RESERVE'!B11</f>
        <v>0.72306592932834368</v>
      </c>
      <c r="C14" s="16">
        <f>'6_4_RESERVE'!C11</f>
        <v>0.71623945495408126</v>
      </c>
      <c r="D14" s="16">
        <f>'6_4_RESERVE'!D11</f>
        <v>0.66387640898315103</v>
      </c>
      <c r="E14" s="16">
        <f>'6_4_RESERVE'!E11</f>
        <v>0.67088939955149063</v>
      </c>
      <c r="F14" s="16">
        <f>'6_4_RESERVE'!F11</f>
        <v>0.65142906400798495</v>
      </c>
      <c r="G14" s="16">
        <f>'6_4_RESERVE'!G11</f>
        <v>0.66157919920215935</v>
      </c>
      <c r="H14" s="16">
        <f>'6_4_RESERVE'!H11</f>
        <v>0.65054346409504715</v>
      </c>
      <c r="I14" s="16">
        <f>'6_4_RESERVE'!I11</f>
        <v>0.62936290856698818</v>
      </c>
      <c r="J14" s="16">
        <f>'6_4_RESERVE'!J11</f>
        <v>0.65179063274826299</v>
      </c>
      <c r="K14" s="16">
        <f>'6_4_RESERVE'!K11</f>
        <v>0.62175926939288539</v>
      </c>
      <c r="L14" s="16">
        <f>'6_4_RESERVE'!L11</f>
        <v>0.61430044330244826</v>
      </c>
      <c r="M14" s="16">
        <f>'6_4_RESERVE'!M11</f>
        <v>0.61855083997923721</v>
      </c>
      <c r="N14" s="16">
        <f>'6_4_RESERVE'!N11</f>
        <v>0.62031944363510716</v>
      </c>
      <c r="O14" s="16">
        <f>'6_4_RESERVE'!O11</f>
        <v>0.6303550972384423</v>
      </c>
      <c r="P14" s="16">
        <f>'6_4_RESERVE'!P11</f>
        <v>0.66003804203933891</v>
      </c>
      <c r="Q14" s="16">
        <f>'6_4_RESERVE'!Q11</f>
        <v>0.65464575936244762</v>
      </c>
      <c r="R14" s="16">
        <f>'6_4_RESERVE'!R11</f>
        <v>0.64689647496580893</v>
      </c>
      <c r="S14" s="16">
        <f>'6_4_RESERVE'!S11</f>
        <v>0.62794324850623062</v>
      </c>
      <c r="T14" s="16">
        <f>'6_4_RESERVE'!T11</f>
        <v>0.61774627190908815</v>
      </c>
      <c r="U14" s="16">
        <f>'6_4_RESERVE'!U11</f>
        <v>0.618448820321158</v>
      </c>
      <c r="V14" s="16">
        <f>'6_4_RESERVE'!V11</f>
        <v>0.5951165761877375</v>
      </c>
    </row>
    <row r="15" spans="1:23" x14ac:dyDescent="0.2">
      <c r="A15" t="s">
        <v>57</v>
      </c>
      <c r="B15" s="16">
        <f>'6_4_RESERVE'!B12</f>
        <v>0.17707526040129121</v>
      </c>
      <c r="C15" s="16">
        <f>'6_4_RESERVE'!C12</f>
        <v>0.1967196395644073</v>
      </c>
      <c r="D15" s="16">
        <f>'6_4_RESERVE'!D12</f>
        <v>0.24519875597656648</v>
      </c>
      <c r="E15" s="16">
        <f>'6_4_RESERVE'!E12</f>
        <v>0.23435735919120618</v>
      </c>
      <c r="F15" s="16">
        <f>'6_4_RESERVE'!F12</f>
        <v>0.24900793281561989</v>
      </c>
      <c r="G15" s="16">
        <f>'6_4_RESERVE'!G12</f>
        <v>0.24371011794570996</v>
      </c>
      <c r="H15" s="16">
        <f>'6_4_RESERVE'!H12</f>
        <v>0.25066044129157383</v>
      </c>
      <c r="I15" s="16">
        <f>'6_4_RESERVE'!I12</f>
        <v>0.26546612325261354</v>
      </c>
      <c r="J15" s="16">
        <f>'6_4_RESERVE'!J12</f>
        <v>0.25818153776848884</v>
      </c>
      <c r="K15" s="16">
        <f>'6_4_RESERVE'!K12</f>
        <v>0.27061860792416131</v>
      </c>
      <c r="L15" s="16">
        <f>'6_4_RESERVE'!L12</f>
        <v>0.26198297681574251</v>
      </c>
      <c r="M15" s="16">
        <f>'6_4_RESERVE'!M12</f>
        <v>0.24608950094613</v>
      </c>
      <c r="N15" s="16">
        <f>'6_4_RESERVE'!N12</f>
        <v>0.23404350496992768</v>
      </c>
      <c r="O15" s="16">
        <f>'6_4_RESERVE'!O12</f>
        <v>0.23267296460269662</v>
      </c>
      <c r="P15" s="16">
        <f>'6_4_RESERVE'!P12</f>
        <v>0.20023783905289397</v>
      </c>
      <c r="Q15" s="16">
        <f>'6_4_RESERVE'!Q12</f>
        <v>0.1955221499102518</v>
      </c>
      <c r="R15" s="16">
        <f>'6_4_RESERVE'!R12</f>
        <v>0.19285195454881121</v>
      </c>
      <c r="S15" s="16">
        <f>'6_4_RESERVE'!S12</f>
        <v>0.20364787040476778</v>
      </c>
      <c r="T15" s="16">
        <f>'6_4_RESERVE'!T12</f>
        <v>0.20276986504164085</v>
      </c>
      <c r="U15" s="16">
        <f>'6_4_RESERVE'!U12</f>
        <v>0.20070057016998433</v>
      </c>
      <c r="V15" s="16">
        <f>'6_4_RESERVE'!V12</f>
        <v>0.20576570401432101</v>
      </c>
    </row>
    <row r="16" spans="1:23" x14ac:dyDescent="0.2"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</row>
    <row r="17" spans="1:22" x14ac:dyDescent="0.2">
      <c r="A17" t="s">
        <v>55</v>
      </c>
      <c r="B17">
        <v>2001</v>
      </c>
      <c r="C17">
        <v>2002</v>
      </c>
      <c r="D17">
        <v>2003</v>
      </c>
      <c r="E17">
        <v>2004</v>
      </c>
      <c r="F17">
        <v>2005</v>
      </c>
      <c r="G17">
        <v>2006</v>
      </c>
      <c r="H17">
        <v>2007</v>
      </c>
      <c r="I17">
        <v>2008</v>
      </c>
      <c r="J17">
        <v>2009</v>
      </c>
      <c r="K17">
        <v>2010</v>
      </c>
      <c r="L17">
        <v>2011</v>
      </c>
      <c r="M17">
        <v>2012</v>
      </c>
      <c r="N17">
        <v>2013</v>
      </c>
      <c r="O17">
        <v>2014</v>
      </c>
      <c r="P17">
        <v>2015</v>
      </c>
      <c r="Q17">
        <v>2016</v>
      </c>
      <c r="R17">
        <v>2017</v>
      </c>
      <c r="S17">
        <v>2018</v>
      </c>
      <c r="T17">
        <v>2019</v>
      </c>
      <c r="U17">
        <v>2020</v>
      </c>
      <c r="V17">
        <v>2021</v>
      </c>
    </row>
    <row r="18" spans="1:22" x14ac:dyDescent="0.2">
      <c r="A18" t="s">
        <v>8</v>
      </c>
      <c r="B18" s="5">
        <f>(B2+0.5*B6+0.5*B10+B14)/3</f>
        <v>0.55895228259243046</v>
      </c>
      <c r="C18" s="5">
        <f t="shared" ref="C18:V18" si="0">(C2+0.5*C6+0.5*C10+C14)/3</f>
        <v>0.56138795712331568</v>
      </c>
      <c r="D18" s="5">
        <f t="shared" si="0"/>
        <v>0.52725692752513198</v>
      </c>
      <c r="E18" s="5">
        <f t="shared" si="0"/>
        <v>0.52163656934745506</v>
      </c>
      <c r="F18" s="5">
        <f t="shared" si="0"/>
        <v>0.51073254449938321</v>
      </c>
      <c r="G18" s="5">
        <f t="shared" si="0"/>
        <v>0.52026288960505385</v>
      </c>
      <c r="H18" s="5">
        <f t="shared" si="0"/>
        <v>0.51042098844997363</v>
      </c>
      <c r="I18" s="5">
        <f t="shared" si="0"/>
        <v>0.49541208294387379</v>
      </c>
      <c r="J18" s="5">
        <f t="shared" si="0"/>
        <v>0.51293368799019312</v>
      </c>
      <c r="K18" s="5">
        <f t="shared" si="0"/>
        <v>0.50495378591740814</v>
      </c>
      <c r="L18" s="5">
        <f t="shared" si="0"/>
        <v>0.50611801347883023</v>
      </c>
      <c r="M18" s="5">
        <f t="shared" si="0"/>
        <v>0.50860925759429965</v>
      </c>
      <c r="N18" s="5">
        <f t="shared" si="0"/>
        <v>0.51316408567004779</v>
      </c>
      <c r="O18" s="5">
        <f t="shared" si="0"/>
        <v>0.5154410002856441</v>
      </c>
      <c r="P18" s="5">
        <f t="shared" si="0"/>
        <v>0.53464686182878651</v>
      </c>
      <c r="Q18" s="5">
        <f t="shared" si="0"/>
        <v>0.53692302462555774</v>
      </c>
      <c r="R18" s="5">
        <f t="shared" si="0"/>
        <v>0.54089148000299236</v>
      </c>
      <c r="S18" s="5">
        <f t="shared" si="0"/>
        <v>0.52751977738115019</v>
      </c>
      <c r="T18" s="5">
        <f t="shared" si="0"/>
        <v>0.52485767635422276</v>
      </c>
      <c r="U18" s="5">
        <f t="shared" si="0"/>
        <v>0.52833043366115995</v>
      </c>
      <c r="V18" s="5">
        <f t="shared" si="0"/>
        <v>0.51343358219169233</v>
      </c>
    </row>
    <row r="19" spans="1:22" x14ac:dyDescent="0.2">
      <c r="A19" t="s">
        <v>57</v>
      </c>
      <c r="B19" s="5">
        <f>(B3+0.5*B7+0.5*B11+B15)/3</f>
        <v>0.22803513989841626</v>
      </c>
      <c r="C19" s="5">
        <f t="shared" ref="C19:V19" si="1">(C3+0.5*C7+0.5*C11+C15)/3</f>
        <v>0.23539257290843199</v>
      </c>
      <c r="D19" s="5">
        <f t="shared" si="1"/>
        <v>0.27191906663853965</v>
      </c>
      <c r="E19" s="5">
        <f t="shared" si="1"/>
        <v>0.27329091479644491</v>
      </c>
      <c r="F19" s="5">
        <f t="shared" si="1"/>
        <v>0.28453064499056829</v>
      </c>
      <c r="G19" s="5">
        <f t="shared" si="1"/>
        <v>0.27777259897891737</v>
      </c>
      <c r="H19" s="5">
        <f t="shared" si="1"/>
        <v>0.27945529262466645</v>
      </c>
      <c r="I19" s="5">
        <f t="shared" si="1"/>
        <v>0.28964593428940433</v>
      </c>
      <c r="J19" s="5">
        <f t="shared" si="1"/>
        <v>0.28369815606634069</v>
      </c>
      <c r="K19" s="5">
        <f t="shared" si="1"/>
        <v>0.28937851861915848</v>
      </c>
      <c r="L19" s="5">
        <f t="shared" si="1"/>
        <v>0.2817148492936099</v>
      </c>
      <c r="M19" s="5">
        <f t="shared" si="1"/>
        <v>0.27364646008574495</v>
      </c>
      <c r="N19" s="5">
        <f t="shared" si="1"/>
        <v>0.25649424831357026</v>
      </c>
      <c r="O19" s="5">
        <f t="shared" si="1"/>
        <v>0.25339669865351261</v>
      </c>
      <c r="P19" s="5">
        <f t="shared" si="1"/>
        <v>0.2295360175986586</v>
      </c>
      <c r="Q19" s="5">
        <f t="shared" si="1"/>
        <v>0.22241735188462072</v>
      </c>
      <c r="R19" s="5">
        <f t="shared" si="1"/>
        <v>0.21474962455577154</v>
      </c>
      <c r="S19" s="5">
        <f t="shared" si="1"/>
        <v>0.22405201069707437</v>
      </c>
      <c r="T19" s="5">
        <f t="shared" si="1"/>
        <v>0.22258555344183603</v>
      </c>
      <c r="U19" s="5">
        <f t="shared" si="1"/>
        <v>0.21867480448521118</v>
      </c>
      <c r="V19" s="5">
        <f t="shared" si="1"/>
        <v>0.22638046094284045</v>
      </c>
    </row>
    <row r="21" spans="1:22" x14ac:dyDescent="0.2">
      <c r="A21" t="s">
        <v>54</v>
      </c>
      <c r="B21">
        <v>2001</v>
      </c>
      <c r="C21">
        <v>2004</v>
      </c>
      <c r="D21">
        <v>2007</v>
      </c>
      <c r="E21">
        <v>2010</v>
      </c>
      <c r="F21">
        <v>2013</v>
      </c>
      <c r="G21">
        <v>2016</v>
      </c>
      <c r="H21">
        <v>2019</v>
      </c>
    </row>
    <row r="22" spans="1:22" x14ac:dyDescent="0.2">
      <c r="A22" t="s">
        <v>1</v>
      </c>
      <c r="B22" s="5">
        <f>B18</f>
        <v>0.55895228259243046</v>
      </c>
      <c r="C22" s="5">
        <f>E18</f>
        <v>0.52163656934745506</v>
      </c>
      <c r="D22" s="5">
        <f>H18</f>
        <v>0.51042098844997363</v>
      </c>
      <c r="E22" s="5">
        <f>K18</f>
        <v>0.50495378591740814</v>
      </c>
      <c r="F22" s="5">
        <f>N18</f>
        <v>0.51316408567004779</v>
      </c>
      <c r="G22" s="5">
        <f>Q18</f>
        <v>0.53692302462555774</v>
      </c>
      <c r="H22" s="5">
        <f>T18</f>
        <v>0.52485767635422276</v>
      </c>
    </row>
    <row r="23" spans="1:22" x14ac:dyDescent="0.2">
      <c r="A23" t="s">
        <v>56</v>
      </c>
      <c r="B23" s="5">
        <f>B19</f>
        <v>0.22803513989841626</v>
      </c>
      <c r="C23" s="5">
        <f>E19</f>
        <v>0.27329091479644491</v>
      </c>
      <c r="D23" s="5">
        <f>H19</f>
        <v>0.27945529262466645</v>
      </c>
      <c r="E23" s="5">
        <f>K19</f>
        <v>0.28937851861915848</v>
      </c>
      <c r="F23" s="5">
        <f>N19</f>
        <v>0.25649424831357026</v>
      </c>
      <c r="G23" s="5">
        <f>Q19</f>
        <v>0.22241735188462072</v>
      </c>
      <c r="H23" s="5">
        <f>T19</f>
        <v>0.22258555344183603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12"/>
  <sheetViews>
    <sheetView topLeftCell="B13" workbookViewId="0">
      <selection activeCell="K43" sqref="K43"/>
    </sheetView>
  </sheetViews>
  <sheetFormatPr baseColWidth="10" defaultColWidth="8.83203125" defaultRowHeight="16" x14ac:dyDescent="0.2"/>
  <cols>
    <col min="1" max="1" width="14.83203125" bestFit="1" customWidth="1"/>
    <col min="2" max="2" width="9.5" bestFit="1" customWidth="1"/>
    <col min="7" max="7" width="9.5" bestFit="1" customWidth="1"/>
  </cols>
  <sheetData>
    <row r="1" spans="1:22" x14ac:dyDescent="0.2">
      <c r="B1">
        <v>2001</v>
      </c>
      <c r="C1">
        <v>2002</v>
      </c>
      <c r="D1">
        <v>2003</v>
      </c>
      <c r="E1">
        <v>2004</v>
      </c>
      <c r="F1">
        <v>2005</v>
      </c>
      <c r="G1">
        <v>2006</v>
      </c>
      <c r="H1">
        <v>2007</v>
      </c>
      <c r="I1">
        <v>2008</v>
      </c>
      <c r="J1">
        <v>2009</v>
      </c>
      <c r="K1">
        <v>2010</v>
      </c>
      <c r="L1">
        <v>2011</v>
      </c>
      <c r="M1">
        <v>2012</v>
      </c>
      <c r="N1">
        <v>2013</v>
      </c>
      <c r="O1">
        <v>2014</v>
      </c>
      <c r="P1">
        <v>2015</v>
      </c>
      <c r="Q1">
        <v>2016</v>
      </c>
      <c r="R1">
        <v>2017</v>
      </c>
      <c r="S1">
        <v>2018</v>
      </c>
      <c r="T1">
        <v>2019</v>
      </c>
      <c r="U1">
        <v>2020</v>
      </c>
      <c r="V1">
        <v>2021</v>
      </c>
    </row>
    <row r="2" spans="1:22" x14ac:dyDescent="0.2">
      <c r="A2" t="s">
        <v>58</v>
      </c>
      <c r="B2" s="5">
        <f>AVERAGE('6_1_VC'!B11:B12)</f>
        <v>0.63922518159806296</v>
      </c>
      <c r="C2" s="17">
        <f>B2</f>
        <v>0.63922518159806296</v>
      </c>
      <c r="D2" s="17">
        <f>B2</f>
        <v>0.63922518159806296</v>
      </c>
      <c r="E2" s="5">
        <f>AVERAGE('6_1_VC'!C11:C12)</f>
        <v>0.62719751809720781</v>
      </c>
      <c r="F2" s="17">
        <f>E2</f>
        <v>0.62719751809720781</v>
      </c>
      <c r="G2" s="17">
        <f>E2</f>
        <v>0.62719751809720781</v>
      </c>
      <c r="H2" s="5">
        <f>AVERAGE('6_1_VC'!D11:D12)</f>
        <v>0.6131167268351384</v>
      </c>
      <c r="I2" s="17">
        <f>H2</f>
        <v>0.6131167268351384</v>
      </c>
      <c r="J2" s="17">
        <f>H2</f>
        <v>0.6131167268351384</v>
      </c>
      <c r="K2" s="5">
        <f>AVERAGE('6_1_VC'!E11:E12)</f>
        <v>0.61943116033224266</v>
      </c>
      <c r="L2" s="17">
        <f>K2</f>
        <v>0.61943116033224266</v>
      </c>
      <c r="M2" s="17">
        <f>K2</f>
        <v>0.61943116033224266</v>
      </c>
      <c r="N2" s="5">
        <f>AVERAGE('6_1_VC'!F11:F12)</f>
        <v>0.60220272540601083</v>
      </c>
      <c r="O2" s="17">
        <f>N2</f>
        <v>0.60220272540601083</v>
      </c>
      <c r="P2" s="17">
        <f>N2</f>
        <v>0.60220272540601083</v>
      </c>
      <c r="Q2" s="5">
        <f>AVERAGE('6_1_VC'!G11:G12)</f>
        <v>0.5948480063166206</v>
      </c>
      <c r="R2" s="17">
        <f>Q2</f>
        <v>0.5948480063166206</v>
      </c>
      <c r="S2" s="17">
        <f>Q2</f>
        <v>0.5948480063166206</v>
      </c>
      <c r="T2" s="5">
        <f>AVERAGE('6_1_VC'!H11:H12)</f>
        <v>0.60295678544351783</v>
      </c>
      <c r="U2" s="17">
        <f>T2</f>
        <v>0.60295678544351783</v>
      </c>
      <c r="V2" s="17">
        <f>T2</f>
        <v>0.60295678544351783</v>
      </c>
    </row>
    <row r="3" spans="1:22" x14ac:dyDescent="0.2">
      <c r="A3" t="s">
        <v>59</v>
      </c>
      <c r="B3" s="5">
        <f>SUM('6_2_ICR_BANK'!B11:B12)</f>
        <v>0.79027092898033224</v>
      </c>
      <c r="C3" s="17">
        <f>SUM('6_2_ICR_BANK'!C11:C12)</f>
        <v>0.81101891617673627</v>
      </c>
      <c r="D3" s="17">
        <f>SUM('6_2_ICR_BANK'!D11:D12)</f>
        <v>0.83014163521141393</v>
      </c>
      <c r="E3" s="5">
        <f>SUM('6_2_ICR_BANK'!E11:E12)</f>
        <v>0.8363838366424351</v>
      </c>
      <c r="F3" s="17">
        <f>SUM('6_2_ICR_BANK'!F11:F12)</f>
        <v>0.85002555366269172</v>
      </c>
      <c r="G3" s="17">
        <f>SUM('6_2_ICR_BANK'!G11:G12)</f>
        <v>0.85635610310563548</v>
      </c>
      <c r="H3" s="5">
        <f>SUM('6_2_ICR_BANK'!H11:H12)</f>
        <v>0.84040757934074928</v>
      </c>
      <c r="I3" s="17">
        <f>SUM('6_2_ICR_BANK'!I11:I12)</f>
        <v>0.82894718607519513</v>
      </c>
      <c r="J3" s="17">
        <f>SUM('6_2_ICR_BANK'!J11:J12)</f>
        <v>0.85269838775750695</v>
      </c>
      <c r="K3" s="5">
        <f>SUM('6_2_ICR_BANK'!K11:K12)</f>
        <v>0.86066280296242526</v>
      </c>
      <c r="L3" s="17">
        <f>SUM('6_2_ICR_BANK'!L11:L12)</f>
        <v>0.86435739369625009</v>
      </c>
      <c r="M3" s="17">
        <f>SUM('6_2_ICR_BANK'!M11:M12)</f>
        <v>0.86695021265949457</v>
      </c>
      <c r="N3" s="5">
        <f>SUM('6_2_ICR_BANK'!N11:N12)</f>
        <v>0.85099111414900885</v>
      </c>
      <c r="O3" s="17">
        <f>SUM('6_2_ICR_BANK'!O11:O12)</f>
        <v>0.84903904173781308</v>
      </c>
      <c r="P3" s="17">
        <f>SUM('6_2_ICR_BANK'!P11:P12)</f>
        <v>0.8349053990415245</v>
      </c>
      <c r="Q3" s="5">
        <f>SUM('6_2_ICR_BANK'!Q11:Q12)</f>
        <v>0.84132257554184475</v>
      </c>
      <c r="R3" s="17">
        <f>SUM('6_2_ICR_BANK'!R11:R12)</f>
        <v>0.84609209451005629</v>
      </c>
      <c r="S3" s="17">
        <f>SUM('6_2_ICR_BANK'!S11:S12)</f>
        <v>0.84774915589116917</v>
      </c>
      <c r="T3" s="5">
        <f>SUM('6_2_ICR_BANK'!T11:T12)</f>
        <v>0.84429509613909848</v>
      </c>
      <c r="U3" s="17">
        <f>SUM('6_2_ICR_BANK'!U11:U12)</f>
        <v>0.83987886515779409</v>
      </c>
      <c r="V3" s="17">
        <f>SUM('6_2_ICR_BANK'!V11:V12)</f>
        <v>0.83697173509648581</v>
      </c>
    </row>
    <row r="4" spans="1:22" x14ac:dyDescent="0.2">
      <c r="A4" t="s">
        <v>60</v>
      </c>
      <c r="B4" s="5">
        <f>SUM('6_3_ICR_SEC'!B11:B12)</f>
        <v>0.85292086330935257</v>
      </c>
      <c r="C4" s="17">
        <f>SUM('6_3_ICR_SEC'!C11:C12)</f>
        <v>0.86529571178064713</v>
      </c>
      <c r="D4" s="17">
        <f>SUM('6_3_ICR_SEC'!D11:D12)</f>
        <v>0.86831363665505501</v>
      </c>
      <c r="E4" s="5">
        <f>SUM('6_3_ICR_SEC'!E11:E12)</f>
        <v>0.8682925145411553</v>
      </c>
      <c r="F4" s="17">
        <f>SUM('6_3_ICR_SEC'!F11:F12)</f>
        <v>0.86628455343539135</v>
      </c>
      <c r="G4" s="17">
        <f>SUM('6_3_ICR_SEC'!G11:G12)</f>
        <v>0.86688315790803749</v>
      </c>
      <c r="H4" s="5">
        <f>SUM('6_3_ICR_SEC'!H11:H12)</f>
        <v>0.8702088426635729</v>
      </c>
      <c r="I4" s="17">
        <f>SUM('6_3_ICR_SEC'!I11:I12)</f>
        <v>0.86550940001499344</v>
      </c>
      <c r="J4" s="17">
        <f>SUM('6_3_ICR_SEC'!J11:J12)</f>
        <v>0.88091488187791533</v>
      </c>
      <c r="K4" s="5">
        <f>SUM('6_3_ICR_SEC'!K11:K12)</f>
        <v>0.88171294895839658</v>
      </c>
      <c r="L4" s="17">
        <f>SUM('6_3_ICR_SEC'!L11:L12)</f>
        <v>0.87121062203752375</v>
      </c>
      <c r="M4" s="17">
        <f>SUM('6_3_ICR_SEC'!M11:M12)</f>
        <v>0.85844109090555276</v>
      </c>
      <c r="N4" s="5">
        <f>SUM('6_3_ICR_SEC'!N11:N12)</f>
        <v>0.85382754173060804</v>
      </c>
      <c r="O4" s="17">
        <f>SUM('6_3_ICR_SEC'!O11:O12)</f>
        <v>0.8335255774028274</v>
      </c>
      <c r="P4" s="17">
        <f>SUM('6_3_ICR_SEC'!P11:P12)</f>
        <v>0.82523466452665839</v>
      </c>
      <c r="Q4" s="5">
        <f>SUM('6_3_ICR_SEC'!Q11:Q12)</f>
        <v>0.82468785234058561</v>
      </c>
      <c r="R4" s="17">
        <f>SUM('6_3_ICR_SEC'!R11:R12)</f>
        <v>0.81856166118004559</v>
      </c>
      <c r="S4" s="17">
        <f>SUM('6_3_ICR_SEC'!S11:S12)</f>
        <v>0.80880332212293993</v>
      </c>
      <c r="T4" s="5">
        <f>SUM('6_3_ICR_SEC'!T11:T12)</f>
        <v>0.8096359961025551</v>
      </c>
      <c r="U4" s="17">
        <f>SUM('6_3_ICR_SEC'!U11:U12)</f>
        <v>0.81415777010490675</v>
      </c>
      <c r="V4" s="17">
        <f>SUM('6_3_ICR_SEC'!V11:V12)</f>
        <v>0.81045195067335285</v>
      </c>
    </row>
    <row r="5" spans="1:22" x14ac:dyDescent="0.2">
      <c r="A5" t="s">
        <v>62</v>
      </c>
      <c r="B5" s="5">
        <f>SUM('6_4_RESERVE'!B11:B12)</f>
        <v>0.90014118972963486</v>
      </c>
      <c r="C5" s="17">
        <f>SUM('6_4_RESERVE'!C11:C12)</f>
        <v>0.91295909451848856</v>
      </c>
      <c r="D5" s="17">
        <f>SUM('6_4_RESERVE'!D11:D12)</f>
        <v>0.90907516495971752</v>
      </c>
      <c r="E5" s="5">
        <f>SUM('6_4_RESERVE'!E11:E12)</f>
        <v>0.90524675874269678</v>
      </c>
      <c r="F5" s="17">
        <f>SUM('6_4_RESERVE'!F11:F12)</f>
        <v>0.90043699682360478</v>
      </c>
      <c r="G5" s="17">
        <f>SUM('6_4_RESERVE'!G11:G12)</f>
        <v>0.90528931714786931</v>
      </c>
      <c r="H5" s="5">
        <f>SUM('6_4_RESERVE'!H11:H12)</f>
        <v>0.90120390538662098</v>
      </c>
      <c r="I5" s="17">
        <f>SUM('6_4_RESERVE'!I11:I12)</f>
        <v>0.89482903181960172</v>
      </c>
      <c r="J5" s="17">
        <f>SUM('6_4_RESERVE'!J11:J12)</f>
        <v>0.90997217051675183</v>
      </c>
      <c r="K5" s="5">
        <f>SUM('6_4_RESERVE'!K11:K12)</f>
        <v>0.89237787731704676</v>
      </c>
      <c r="L5" s="17">
        <f>SUM('6_4_RESERVE'!L11:L12)</f>
        <v>0.87628342011819083</v>
      </c>
      <c r="M5" s="17">
        <f>SUM('6_4_RESERVE'!M11:M12)</f>
        <v>0.86464034092536723</v>
      </c>
      <c r="N5" s="5">
        <f>SUM('6_4_RESERVE'!N11:N12)</f>
        <v>0.85436294860503481</v>
      </c>
      <c r="O5" s="17">
        <f>SUM('6_4_RESERVE'!O11:O12)</f>
        <v>0.86302806184113889</v>
      </c>
      <c r="P5" s="17">
        <f>SUM('6_4_RESERVE'!P11:P12)</f>
        <v>0.86027588109223285</v>
      </c>
      <c r="Q5" s="5">
        <f>SUM('6_4_RESERVE'!Q11:Q12)</f>
        <v>0.85016790927269947</v>
      </c>
      <c r="R5" s="17">
        <f>SUM('6_4_RESERVE'!R11:R12)</f>
        <v>0.83974842951462014</v>
      </c>
      <c r="S5" s="17">
        <f>SUM('6_4_RESERVE'!S11:S12)</f>
        <v>0.83159111891099835</v>
      </c>
      <c r="T5" s="5">
        <f>SUM('6_4_RESERVE'!T11:T12)</f>
        <v>0.820516136950729</v>
      </c>
      <c r="U5" s="17">
        <f>SUM('6_4_RESERVE'!U11:U12)</f>
        <v>0.81914939049114233</v>
      </c>
      <c r="V5" s="17">
        <f>SUM('6_4_RESERVE'!V11:V12)</f>
        <v>0.80088228020205854</v>
      </c>
    </row>
    <row r="6" spans="1:22" x14ac:dyDescent="0.2">
      <c r="A6" t="s">
        <v>61</v>
      </c>
      <c r="B6" s="5">
        <f>(B2+0.5*B3+0.5*B4+B5)/3</f>
        <v>0.78698742249084674</v>
      </c>
      <c r="C6" s="17">
        <f t="shared" ref="C6:V6" si="0">(C2+0.5*C3+0.5*C4+C5)/3</f>
        <v>0.79678053003174776</v>
      </c>
      <c r="D6" s="17">
        <f t="shared" si="0"/>
        <v>0.79917599416367169</v>
      </c>
      <c r="E6" s="5">
        <f t="shared" si="0"/>
        <v>0.79492748414389991</v>
      </c>
      <c r="F6" s="17">
        <f t="shared" si="0"/>
        <v>0.79526318948995145</v>
      </c>
      <c r="G6" s="17">
        <f t="shared" si="0"/>
        <v>0.79803548858397111</v>
      </c>
      <c r="H6" s="5">
        <f t="shared" si="0"/>
        <v>0.78987628107464014</v>
      </c>
      <c r="I6" s="17">
        <f t="shared" si="0"/>
        <v>0.78505801723327817</v>
      </c>
      <c r="J6" s="17">
        <f t="shared" si="0"/>
        <v>0.79663184405653376</v>
      </c>
      <c r="K6" s="5">
        <f t="shared" si="0"/>
        <v>0.79433230453656678</v>
      </c>
      <c r="L6" s="17">
        <f t="shared" si="0"/>
        <v>0.78783286277244002</v>
      </c>
      <c r="M6" s="17">
        <f t="shared" si="0"/>
        <v>0.78225571768004454</v>
      </c>
      <c r="N6" s="5">
        <f t="shared" si="0"/>
        <v>0.76965833398361794</v>
      </c>
      <c r="O6" s="17">
        <f t="shared" si="0"/>
        <v>0.76883769893915666</v>
      </c>
      <c r="P6" s="17">
        <f t="shared" si="0"/>
        <v>0.76418287942744512</v>
      </c>
      <c r="Q6" s="5">
        <f t="shared" si="0"/>
        <v>0.75934037651017849</v>
      </c>
      <c r="R6" s="17">
        <f t="shared" si="0"/>
        <v>0.75564110455876399</v>
      </c>
      <c r="S6" s="17">
        <f t="shared" si="0"/>
        <v>0.75157178807822456</v>
      </c>
      <c r="T6" s="5">
        <f t="shared" si="0"/>
        <v>0.75014615617169123</v>
      </c>
      <c r="U6" s="17">
        <f t="shared" si="0"/>
        <v>0.74970816452200351</v>
      </c>
      <c r="V6" s="17">
        <f t="shared" si="0"/>
        <v>0.74251696951016521</v>
      </c>
    </row>
    <row r="7" spans="1:22" x14ac:dyDescent="0.2">
      <c r="F7" s="18"/>
      <c r="G7" s="18"/>
      <c r="I7" s="18"/>
      <c r="J7" s="18"/>
      <c r="L7" s="18"/>
      <c r="M7" s="18"/>
      <c r="O7" s="18"/>
      <c r="P7" s="18"/>
      <c r="R7" s="18"/>
      <c r="S7" s="18"/>
      <c r="U7" s="18"/>
      <c r="V7" s="18"/>
    </row>
    <row r="8" spans="1:22" x14ac:dyDescent="0.2">
      <c r="A8" t="s">
        <v>64</v>
      </c>
      <c r="B8" s="5">
        <f>SUM('6_1_VC'!B11:B15)/2</f>
        <v>0.85230024213075062</v>
      </c>
      <c r="C8" s="17">
        <f>B8</f>
        <v>0.85230024213075062</v>
      </c>
      <c r="D8" s="17">
        <f>B8</f>
        <v>0.85230024213075062</v>
      </c>
      <c r="E8" s="5">
        <f>SUM('6_1_VC'!C11:C15)/2</f>
        <v>0.84410548086866599</v>
      </c>
      <c r="F8" s="17">
        <f>E8</f>
        <v>0.84410548086866599</v>
      </c>
      <c r="G8" s="17">
        <f>E8</f>
        <v>0.84410548086866599</v>
      </c>
      <c r="H8" s="5">
        <f>SUM('6_1_VC'!D11:D15)/2</f>
        <v>0.8077617328519856</v>
      </c>
      <c r="I8" s="17">
        <f>H8</f>
        <v>0.8077617328519856</v>
      </c>
      <c r="J8" s="17">
        <f>H8</f>
        <v>0.8077617328519856</v>
      </c>
      <c r="K8" s="5">
        <f>SUM('6_1_VC'!E11:E15)/2</f>
        <v>0.81021897810218979</v>
      </c>
      <c r="L8" s="17">
        <f>K8</f>
        <v>0.81021897810218979</v>
      </c>
      <c r="M8" s="17">
        <f>K8</f>
        <v>0.81021897810218979</v>
      </c>
      <c r="N8" s="5">
        <f>SUM('6_1_VC'!F11:F15)/2</f>
        <v>0.80231472839275708</v>
      </c>
      <c r="O8" s="17">
        <f>N8</f>
        <v>0.80231472839275708</v>
      </c>
      <c r="P8" s="17">
        <f>N8</f>
        <v>0.80231472839275708</v>
      </c>
      <c r="Q8" s="5">
        <f>SUM('6_1_VC'!G11:G15)/2</f>
        <v>0.79105803395183572</v>
      </c>
      <c r="R8" s="17">
        <f>Q8</f>
        <v>0.79105803395183572</v>
      </c>
      <c r="S8" s="17">
        <f>Q8</f>
        <v>0.79105803395183572</v>
      </c>
      <c r="T8" s="5">
        <f>SUM('6_1_VC'!H11:H15)/2</f>
        <v>0.7757391963608794</v>
      </c>
      <c r="U8" s="17">
        <f>T8</f>
        <v>0.7757391963608794</v>
      </c>
      <c r="V8" s="17">
        <f>T8</f>
        <v>0.7757391963608794</v>
      </c>
    </row>
    <row r="9" spans="1:22" x14ac:dyDescent="0.2">
      <c r="A9" t="s">
        <v>63</v>
      </c>
      <c r="B9" s="5">
        <f>SUM('6_2_ICR_BANK'!B11:B15)</f>
        <v>0.9895425947968034</v>
      </c>
      <c r="C9" s="17">
        <f>SUM('6_2_ICR_BANK'!C11:C15)</f>
        <v>0.98986782304132093</v>
      </c>
      <c r="D9" s="17">
        <f>SUM('6_2_ICR_BANK'!D11:D15)</f>
        <v>0.98823746695755565</v>
      </c>
      <c r="E9" s="5">
        <f>SUM('6_2_ICR_BANK'!E11:E15)</f>
        <v>0.98646668390655978</v>
      </c>
      <c r="F9" s="17">
        <f>SUM('6_2_ICR_BANK'!F11:F15)</f>
        <v>0.98715502555366275</v>
      </c>
      <c r="G9" s="17">
        <f>SUM('6_2_ICR_BANK'!G11:G15)</f>
        <v>0.98774612253877447</v>
      </c>
      <c r="H9" s="5">
        <f>SUM('6_2_ICR_BANK'!H11:H15)</f>
        <v>0.98707774955475769</v>
      </c>
      <c r="I9" s="17">
        <f>SUM('6_2_ICR_BANK'!I11:I15)</f>
        <v>0.98715798907043262</v>
      </c>
      <c r="J9" s="17">
        <f>SUM('6_2_ICR_BANK'!J11:J15)</f>
        <v>0.98716042177565522</v>
      </c>
      <c r="K9" s="5">
        <f>SUM('6_2_ICR_BANK'!K11:K15)</f>
        <v>0.98492701681958916</v>
      </c>
      <c r="L9" s="17">
        <f>SUM('6_2_ICR_BANK'!L11:L15)</f>
        <v>0.98412103025756437</v>
      </c>
      <c r="M9" s="17">
        <f>SUM('6_2_ICR_BANK'!M11:M15)</f>
        <v>0.98259805965585301</v>
      </c>
      <c r="N9" s="5">
        <f>SUM('6_2_ICR_BANK'!N11:N15)</f>
        <v>0.97616769195716546</v>
      </c>
      <c r="O9" s="17">
        <f>SUM('6_2_ICR_BANK'!O11:O15)</f>
        <v>0.97125470208368103</v>
      </c>
      <c r="P9" s="17">
        <f>SUM('6_2_ICR_BANK'!P11:P15)</f>
        <v>0.95250560957367225</v>
      </c>
      <c r="Q9" s="5">
        <f>SUM('6_2_ICR_BANK'!Q11:Q15)</f>
        <v>0.95735715004818001</v>
      </c>
      <c r="R9" s="17">
        <f>SUM('6_2_ICR_BANK'!R11:R15)</f>
        <v>0.95609346862321098</v>
      </c>
      <c r="S9" s="17">
        <f>SUM('6_2_ICR_BANK'!S11:S15)</f>
        <v>0.95614017281394414</v>
      </c>
      <c r="T9" s="5">
        <f>SUM('6_2_ICR_BANK'!T11:T15)</f>
        <v>0.95416835148287071</v>
      </c>
      <c r="U9" s="17">
        <f>SUM('6_2_ICR_BANK'!U11:U15)</f>
        <v>0.95523111252789283</v>
      </c>
      <c r="V9" s="17">
        <f>SUM('6_2_ICR_BANK'!V11:V15)</f>
        <v>0.94839106010804375</v>
      </c>
    </row>
    <row r="10" spans="1:22" x14ac:dyDescent="0.2">
      <c r="A10" t="s">
        <v>65</v>
      </c>
      <c r="B10" s="5">
        <f>SUM('6_3_ICR_SEC'!B11:B15)</f>
        <v>0.99179856115107923</v>
      </c>
      <c r="C10" s="17">
        <f>SUM('6_3_ICR_SEC'!C11:C15)</f>
        <v>0.99173707423348734</v>
      </c>
      <c r="D10" s="17">
        <f>SUM('6_3_ICR_SEC'!D11:D15)</f>
        <v>0.99164404932361649</v>
      </c>
      <c r="E10" s="5">
        <f>SUM('6_3_ICR_SEC'!E11:E15)</f>
        <v>0.99159460812233557</v>
      </c>
      <c r="F10" s="17">
        <f>SUM('6_3_ICR_SEC'!F11:F15)</f>
        <v>0.99145323949793218</v>
      </c>
      <c r="G10" s="17">
        <f>SUM('6_3_ICR_SEC'!G11:G15)</f>
        <v>0.98786975145626144</v>
      </c>
      <c r="H10" s="5">
        <f>SUM('6_3_ICR_SEC'!H11:H15)</f>
        <v>0.9854659594745786</v>
      </c>
      <c r="I10" s="17">
        <f>SUM('6_3_ICR_SEC'!I11:I15)</f>
        <v>0.98778872664573147</v>
      </c>
      <c r="J10" s="17">
        <f>SUM('6_3_ICR_SEC'!J11:J15)</f>
        <v>0.98960726287806577</v>
      </c>
      <c r="K10" s="5">
        <f>SUM('6_3_ICR_SEC'!K11:K15)</f>
        <v>0.98686147579002581</v>
      </c>
      <c r="L10" s="17">
        <f>SUM('6_3_ICR_SEC'!L11:L15)</f>
        <v>0.98680726354375725</v>
      </c>
      <c r="M10" s="17">
        <f>SUM('6_3_ICR_SEC'!M11:M15)</f>
        <v>0.98514259026825057</v>
      </c>
      <c r="N10" s="5">
        <f>SUM('6_3_ICR_SEC'!N11:N15)</f>
        <v>0.98294058389899919</v>
      </c>
      <c r="O10" s="17">
        <f>SUM('6_3_ICR_SEC'!O11:O15)</f>
        <v>0.97719895919954947</v>
      </c>
      <c r="P10" s="17">
        <f>SUM('6_3_ICR_SEC'!P11:P15)</f>
        <v>0.96877451466596931</v>
      </c>
      <c r="Q10" s="5">
        <f>SUM('6_3_ICR_SEC'!Q11:Q15)</f>
        <v>0.96498099970768791</v>
      </c>
      <c r="R10" s="17">
        <f>SUM('6_3_ICR_SEC'!R11:R15)</f>
        <v>0.96288511859542503</v>
      </c>
      <c r="S10" s="17">
        <f>SUM('6_3_ICR_SEC'!S11:S15)</f>
        <v>0.95915671522816837</v>
      </c>
      <c r="T10" s="5">
        <f>SUM('6_3_ICR_SEC'!T11:T15)</f>
        <v>0.95880051772028563</v>
      </c>
      <c r="U10" s="17">
        <f>SUM('6_3_ICR_SEC'!U11:U15)</f>
        <v>0.95899644137529616</v>
      </c>
      <c r="V10" s="17">
        <f>SUM('6_3_ICR_SEC'!V11:V15)</f>
        <v>0.95692433847415381</v>
      </c>
    </row>
    <row r="11" spans="1:22" x14ac:dyDescent="0.2">
      <c r="A11" t="s">
        <v>66</v>
      </c>
      <c r="B11" s="5">
        <f>SUM('6_4_RESERVE'!B11:B15)</f>
        <v>0.9857659109092719</v>
      </c>
      <c r="C11" s="17">
        <f>SUM('6_4_RESERVE'!C11:C15)</f>
        <v>0.98662706115722543</v>
      </c>
      <c r="D11" s="17">
        <f>SUM('6_4_RESERVE'!D11:D15)</f>
        <v>0.98296751275572969</v>
      </c>
      <c r="E11" s="5">
        <f>SUM('6_4_RESERVE'!E11:E15)</f>
        <v>0.98046873898031661</v>
      </c>
      <c r="F11" s="17">
        <f>SUM('6_4_RESERVE'!F11:F15)</f>
        <v>0.98207302557932008</v>
      </c>
      <c r="G11" s="17">
        <f>SUM('6_4_RESERVE'!G11:G15)</f>
        <v>0.98416138132210174</v>
      </c>
      <c r="H11" s="5">
        <f>SUM('6_4_RESERVE'!H11:H15)</f>
        <v>0.98024052008752549</v>
      </c>
      <c r="I11" s="17">
        <f>SUM('6_4_RESERVE'!I11:I15)</f>
        <v>0.97804785392707194</v>
      </c>
      <c r="J11" s="17">
        <f>SUM('6_4_RESERVE'!J11:J15)</f>
        <v>0.97878031630952023</v>
      </c>
      <c r="K11" s="5">
        <f>SUM('6_4_RESERVE'!K11:K15)</f>
        <v>0.96645285663822222</v>
      </c>
      <c r="L11" s="17">
        <f>SUM('6_4_RESERVE'!L11:L15)</f>
        <v>0.95449338774562276</v>
      </c>
      <c r="M11" s="17">
        <f>SUM('6_4_RESERVE'!M11:M15)</f>
        <v>0.94586063523502562</v>
      </c>
      <c r="N11" s="5">
        <f>SUM('6_4_RESERVE'!N11:N15)</f>
        <v>0.93453032392423196</v>
      </c>
      <c r="O11" s="17">
        <f>SUM('6_4_RESERVE'!O11:O15)</f>
        <v>0.93898186866161715</v>
      </c>
      <c r="P11" s="17">
        <f>SUM('6_4_RESERVE'!P11:P15)</f>
        <v>0.93948671453123</v>
      </c>
      <c r="Q11" s="5">
        <f>SUM('6_4_RESERVE'!Q11:Q15)</f>
        <v>0.93520480639406667</v>
      </c>
      <c r="R11" s="17">
        <f>SUM('6_4_RESERVE'!R11:R15)</f>
        <v>0.929422775827904</v>
      </c>
      <c r="S11" s="17">
        <f>SUM('6_4_RESERVE'!S11:S15)</f>
        <v>0.92582022263202912</v>
      </c>
      <c r="T11" s="5">
        <f>SUM('6_4_RESERVE'!T11:T15)</f>
        <v>0.92044995567037635</v>
      </c>
      <c r="U11" s="17">
        <f>SUM('6_4_RESERVE'!U11:U15)</f>
        <v>0.92381997865328636</v>
      </c>
      <c r="V11" s="17">
        <f>SUM('6_4_RESERVE'!V11:V15)</f>
        <v>0.90827289230008501</v>
      </c>
    </row>
    <row r="12" spans="1:22" x14ac:dyDescent="0.2">
      <c r="A12" t="s">
        <v>67</v>
      </c>
      <c r="B12" s="5">
        <f>(B8+0.5*B9+0.5*B10+B11)/3</f>
        <v>0.9429122436713212</v>
      </c>
      <c r="C12" s="17">
        <f t="shared" ref="C12:V12" si="1">(C8+0.5*C9+0.5*C10+C11)/3</f>
        <v>0.94324325064179337</v>
      </c>
      <c r="D12" s="17">
        <f t="shared" si="1"/>
        <v>0.94173617100902218</v>
      </c>
      <c r="E12" s="5">
        <f t="shared" si="1"/>
        <v>0.93786828862114346</v>
      </c>
      <c r="F12" s="17">
        <f t="shared" si="1"/>
        <v>0.93849421299126112</v>
      </c>
      <c r="G12" s="17">
        <f t="shared" si="1"/>
        <v>0.93869159972942862</v>
      </c>
      <c r="H12" s="5">
        <f t="shared" si="1"/>
        <v>0.92475803581805971</v>
      </c>
      <c r="I12" s="17">
        <f t="shared" si="1"/>
        <v>0.92442764821237988</v>
      </c>
      <c r="J12" s="17">
        <f t="shared" si="1"/>
        <v>0.92497529716278881</v>
      </c>
      <c r="K12" s="5">
        <f t="shared" si="1"/>
        <v>0.92085536034840654</v>
      </c>
      <c r="L12" s="17">
        <f t="shared" si="1"/>
        <v>0.91672550424949117</v>
      </c>
      <c r="M12" s="17">
        <f t="shared" si="1"/>
        <v>0.9133166460997556</v>
      </c>
      <c r="N12" s="5">
        <f t="shared" si="1"/>
        <v>0.90546639674835705</v>
      </c>
      <c r="O12" s="17">
        <f t="shared" si="1"/>
        <v>0.90517447589866329</v>
      </c>
      <c r="P12" s="17">
        <f t="shared" si="1"/>
        <v>0.90081383501460266</v>
      </c>
      <c r="Q12" s="5">
        <f t="shared" si="1"/>
        <v>0.8958106384079455</v>
      </c>
      <c r="R12" s="17">
        <f t="shared" si="1"/>
        <v>0.89332336779635257</v>
      </c>
      <c r="S12" s="17">
        <f t="shared" si="1"/>
        <v>0.89150890020164031</v>
      </c>
      <c r="T12" s="5">
        <f t="shared" si="1"/>
        <v>0.88422452887761127</v>
      </c>
      <c r="U12" s="17">
        <f t="shared" si="1"/>
        <v>0.88555765065525349</v>
      </c>
      <c r="V12" s="17">
        <f t="shared" si="1"/>
        <v>0.87888992931735432</v>
      </c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2"/>
  <sheetViews>
    <sheetView topLeftCell="H1" workbookViewId="0">
      <selection activeCell="D16" sqref="D16"/>
    </sheetView>
  </sheetViews>
  <sheetFormatPr baseColWidth="10" defaultColWidth="8.83203125" defaultRowHeight="16" x14ac:dyDescent="0.2"/>
  <cols>
    <col min="1" max="1" width="14.83203125" bestFit="1" customWidth="1"/>
    <col min="2" max="2" width="9.5" bestFit="1" customWidth="1"/>
  </cols>
  <sheetData>
    <row r="1" spans="1:8" x14ac:dyDescent="0.2">
      <c r="B1">
        <v>2001</v>
      </c>
      <c r="C1">
        <v>2004</v>
      </c>
      <c r="D1">
        <v>2007</v>
      </c>
      <c r="E1">
        <v>2010</v>
      </c>
      <c r="F1">
        <v>2013</v>
      </c>
      <c r="G1">
        <v>2016</v>
      </c>
      <c r="H1">
        <v>2019</v>
      </c>
    </row>
    <row r="2" spans="1:8" x14ac:dyDescent="0.2">
      <c r="A2" t="s">
        <v>58</v>
      </c>
      <c r="B2" s="5">
        <f>'6_6_A_CONC_RATIO_ALL'!B2</f>
        <v>0.63922518159806296</v>
      </c>
      <c r="C2" s="5">
        <f>'6_6_A_CONC_RATIO_ALL'!E2</f>
        <v>0.62719751809720781</v>
      </c>
      <c r="D2" s="5">
        <f>'6_6_A_CONC_RATIO_ALL'!H2</f>
        <v>0.6131167268351384</v>
      </c>
      <c r="E2" s="5">
        <f>'6_6_A_CONC_RATIO_ALL'!K2</f>
        <v>0.61943116033224266</v>
      </c>
      <c r="F2" s="5">
        <f>'6_6_A_CONC_RATIO_ALL'!N2</f>
        <v>0.60220272540601083</v>
      </c>
      <c r="G2" s="5">
        <f>'6_6_A_CONC_RATIO_ALL'!Q2</f>
        <v>0.5948480063166206</v>
      </c>
      <c r="H2" s="5">
        <f>'6_6_A_CONC_RATIO_ALL'!T2</f>
        <v>0.60295678544351783</v>
      </c>
    </row>
    <row r="3" spans="1:8" x14ac:dyDescent="0.2">
      <c r="A3" t="s">
        <v>59</v>
      </c>
      <c r="B3" s="5">
        <f>'6_6_A_CONC_RATIO_ALL'!B3</f>
        <v>0.79027092898033224</v>
      </c>
      <c r="C3" s="5">
        <f>'6_6_A_CONC_RATIO_ALL'!E3</f>
        <v>0.8363838366424351</v>
      </c>
      <c r="D3" s="5">
        <f>'6_6_A_CONC_RATIO_ALL'!H3</f>
        <v>0.84040757934074928</v>
      </c>
      <c r="E3" s="5">
        <f>'6_6_A_CONC_RATIO_ALL'!K3</f>
        <v>0.86066280296242526</v>
      </c>
      <c r="F3" s="5">
        <f>'6_6_A_CONC_RATIO_ALL'!N3</f>
        <v>0.85099111414900885</v>
      </c>
      <c r="G3" s="5">
        <f>'6_6_A_CONC_RATIO_ALL'!Q3</f>
        <v>0.84132257554184475</v>
      </c>
      <c r="H3" s="5">
        <f>'6_6_A_CONC_RATIO_ALL'!T3</f>
        <v>0.84429509613909848</v>
      </c>
    </row>
    <row r="4" spans="1:8" x14ac:dyDescent="0.2">
      <c r="A4" t="s">
        <v>60</v>
      </c>
      <c r="B4" s="5">
        <f>'6_6_A_CONC_RATIO_ALL'!B4</f>
        <v>0.85292086330935257</v>
      </c>
      <c r="C4" s="5">
        <f>'6_6_A_CONC_RATIO_ALL'!E4</f>
        <v>0.8682925145411553</v>
      </c>
      <c r="D4" s="5">
        <f>'6_6_A_CONC_RATIO_ALL'!H4</f>
        <v>0.8702088426635729</v>
      </c>
      <c r="E4" s="5">
        <f>'6_6_A_CONC_RATIO_ALL'!K4</f>
        <v>0.88171294895839658</v>
      </c>
      <c r="F4" s="5">
        <f>'6_6_A_CONC_RATIO_ALL'!N4</f>
        <v>0.85382754173060804</v>
      </c>
      <c r="G4" s="5">
        <f>'6_6_A_CONC_RATIO_ALL'!Q4</f>
        <v>0.82468785234058561</v>
      </c>
      <c r="H4" s="5">
        <f>'6_6_A_CONC_RATIO_ALL'!T4</f>
        <v>0.8096359961025551</v>
      </c>
    </row>
    <row r="5" spans="1:8" x14ac:dyDescent="0.2">
      <c r="A5" t="s">
        <v>62</v>
      </c>
      <c r="B5" s="5">
        <f>'6_6_A_CONC_RATIO_ALL'!B5</f>
        <v>0.90014118972963486</v>
      </c>
      <c r="C5" s="5">
        <f>'6_6_A_CONC_RATIO_ALL'!E5</f>
        <v>0.90524675874269678</v>
      </c>
      <c r="D5" s="5">
        <f>'6_6_A_CONC_RATIO_ALL'!H5</f>
        <v>0.90120390538662098</v>
      </c>
      <c r="E5" s="5">
        <f>'6_6_A_CONC_RATIO_ALL'!K5</f>
        <v>0.89237787731704676</v>
      </c>
      <c r="F5" s="5">
        <f>'6_6_A_CONC_RATIO_ALL'!N5</f>
        <v>0.85436294860503481</v>
      </c>
      <c r="G5" s="5">
        <f>'6_6_A_CONC_RATIO_ALL'!Q5</f>
        <v>0.85016790927269947</v>
      </c>
      <c r="H5" s="5">
        <f>'6_6_A_CONC_RATIO_ALL'!T5</f>
        <v>0.820516136950729</v>
      </c>
    </row>
    <row r="6" spans="1:8" x14ac:dyDescent="0.2">
      <c r="A6" t="s">
        <v>61</v>
      </c>
      <c r="B6" s="5">
        <f>'6_6_A_CONC_RATIO_ALL'!B6</f>
        <v>0.78698742249084674</v>
      </c>
      <c r="C6" s="5">
        <f>'6_6_A_CONC_RATIO_ALL'!E6</f>
        <v>0.79492748414389991</v>
      </c>
      <c r="D6" s="5">
        <f>'6_6_A_CONC_RATIO_ALL'!H6</f>
        <v>0.78987628107464014</v>
      </c>
      <c r="E6" s="5">
        <f>'6_6_A_CONC_RATIO_ALL'!K6</f>
        <v>0.79433230453656678</v>
      </c>
      <c r="F6" s="5">
        <f>'6_6_A_CONC_RATIO_ALL'!N6</f>
        <v>0.76965833398361794</v>
      </c>
      <c r="G6" s="5">
        <f>'6_6_A_CONC_RATIO_ALL'!Q6</f>
        <v>0.75934037651017849</v>
      </c>
      <c r="H6" s="5">
        <f>'6_6_A_CONC_RATIO_ALL'!T6</f>
        <v>0.75014615617169123</v>
      </c>
    </row>
    <row r="8" spans="1:8" x14ac:dyDescent="0.2">
      <c r="A8" t="s">
        <v>64</v>
      </c>
      <c r="B8" s="5">
        <f>'6_6_A_CONC_RATIO_ALL'!B8</f>
        <v>0.85230024213075062</v>
      </c>
      <c r="C8" s="5">
        <f>SUM('6_1_VC'!C11:C15)/2</f>
        <v>0.84410548086866599</v>
      </c>
      <c r="D8" s="5">
        <f>SUM('6_1_VC'!D11:D15)/2</f>
        <v>0.8077617328519856</v>
      </c>
      <c r="E8" s="5">
        <f>SUM('6_1_VC'!E11:E15)/2</f>
        <v>0.81021897810218979</v>
      </c>
      <c r="F8" s="5">
        <f>SUM('6_1_VC'!F11:F15)/2</f>
        <v>0.80231472839275708</v>
      </c>
      <c r="G8" s="5">
        <f>SUM('6_1_VC'!G11:G15)/2</f>
        <v>0.79105803395183572</v>
      </c>
      <c r="H8" s="5">
        <f>SUM('6_1_VC'!H11:H15)/2</f>
        <v>0.7757391963608794</v>
      </c>
    </row>
    <row r="9" spans="1:8" x14ac:dyDescent="0.2">
      <c r="A9" t="s">
        <v>63</v>
      </c>
      <c r="B9" s="5">
        <f>'6_6_A_CONC_RATIO_ALL'!B9</f>
        <v>0.9895425947968034</v>
      </c>
      <c r="C9" s="5">
        <f>SUM('6_2_ICR_BANK'!E11:E15)</f>
        <v>0.98646668390655978</v>
      </c>
      <c r="D9" s="5">
        <f>SUM('6_2_ICR_BANK'!H11:H15)</f>
        <v>0.98707774955475769</v>
      </c>
      <c r="E9" s="5">
        <f>SUM('6_2_ICR_BANK'!K11:K15)</f>
        <v>0.98492701681958916</v>
      </c>
      <c r="F9" s="5">
        <f>SUM('6_2_ICR_BANK'!N11:N15)</f>
        <v>0.97616769195716546</v>
      </c>
      <c r="G9" s="5">
        <f>SUM('6_2_ICR_BANK'!Q11:Q15)</f>
        <v>0.95735715004818001</v>
      </c>
      <c r="H9" s="5">
        <f>SUM('6_2_ICR_BANK'!T11:T15)</f>
        <v>0.95416835148287071</v>
      </c>
    </row>
    <row r="10" spans="1:8" x14ac:dyDescent="0.2">
      <c r="A10" t="s">
        <v>65</v>
      </c>
      <c r="B10" s="5">
        <f>'6_6_A_CONC_RATIO_ALL'!B10</f>
        <v>0.99179856115107923</v>
      </c>
      <c r="C10" s="5">
        <f>SUM('6_3_ICR_SEC'!E11:E15)</f>
        <v>0.99159460812233557</v>
      </c>
      <c r="D10" s="5">
        <f>SUM('6_3_ICR_SEC'!H11:H15)</f>
        <v>0.9854659594745786</v>
      </c>
      <c r="E10" s="5">
        <f>SUM('6_3_ICR_SEC'!K11:K15)</f>
        <v>0.98686147579002581</v>
      </c>
      <c r="F10" s="5">
        <f>SUM('6_3_ICR_SEC'!N11:N15)</f>
        <v>0.98294058389899919</v>
      </c>
      <c r="G10" s="5">
        <f>SUM('6_3_ICR_SEC'!Q11:Q15)</f>
        <v>0.96498099970768791</v>
      </c>
      <c r="H10" s="5">
        <f>SUM('6_3_ICR_SEC'!T11:T15)</f>
        <v>0.95880051772028563</v>
      </c>
    </row>
    <row r="11" spans="1:8" x14ac:dyDescent="0.2">
      <c r="A11" t="s">
        <v>66</v>
      </c>
      <c r="B11" s="5">
        <f>'6_6_A_CONC_RATIO_ALL'!B11</f>
        <v>0.9857659109092719</v>
      </c>
      <c r="C11" s="5">
        <f>SUM('6_4_RESERVE'!E11:E15)</f>
        <v>0.98046873898031661</v>
      </c>
      <c r="D11" s="5">
        <f>SUM('6_4_RESERVE'!H11:H15)</f>
        <v>0.98024052008752549</v>
      </c>
      <c r="E11" s="5">
        <f>SUM('6_4_RESERVE'!K11:K15)</f>
        <v>0.96645285663822222</v>
      </c>
      <c r="F11" s="5">
        <f>SUM('6_4_RESERVE'!N11:N15)</f>
        <v>0.93453032392423196</v>
      </c>
      <c r="G11" s="5">
        <f>SUM('6_4_RESERVE'!Q11:Q15)</f>
        <v>0.93520480639406667</v>
      </c>
      <c r="H11" s="5">
        <f>SUM('6_4_RESERVE'!T11:T15)</f>
        <v>0.92044995567037635</v>
      </c>
    </row>
    <row r="12" spans="1:8" x14ac:dyDescent="0.2">
      <c r="A12" t="s">
        <v>67</v>
      </c>
      <c r="B12" s="5">
        <f>'6_6_A_CONC_RATIO_ALL'!B12</f>
        <v>0.9429122436713212</v>
      </c>
      <c r="C12" s="5">
        <f t="shared" ref="C12:H12" si="0">(C8+0.5*C9+0.5*C10+C11)/3</f>
        <v>0.93786828862114346</v>
      </c>
      <c r="D12" s="5">
        <f t="shared" si="0"/>
        <v>0.92475803581805971</v>
      </c>
      <c r="E12" s="5">
        <f t="shared" si="0"/>
        <v>0.92085536034840654</v>
      </c>
      <c r="F12" s="5">
        <f t="shared" si="0"/>
        <v>0.90546639674835705</v>
      </c>
      <c r="G12" s="5">
        <f t="shared" si="0"/>
        <v>0.8958106384079455</v>
      </c>
      <c r="H12" s="5">
        <f t="shared" si="0"/>
        <v>0.88422452887761127</v>
      </c>
    </row>
  </sheetData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V13"/>
  <sheetViews>
    <sheetView topLeftCell="A9" workbookViewId="0">
      <selection activeCell="S35" sqref="S35"/>
    </sheetView>
  </sheetViews>
  <sheetFormatPr baseColWidth="10" defaultColWidth="8.83203125" defaultRowHeight="16" x14ac:dyDescent="0.2"/>
  <cols>
    <col min="12" max="12" width="9.5" bestFit="1" customWidth="1"/>
  </cols>
  <sheetData>
    <row r="1" spans="1:22" x14ac:dyDescent="0.2">
      <c r="B1">
        <v>2001</v>
      </c>
      <c r="C1" s="18">
        <v>2002</v>
      </c>
      <c r="D1" s="18">
        <v>2003</v>
      </c>
      <c r="E1">
        <v>2004</v>
      </c>
      <c r="F1" s="18">
        <v>2005</v>
      </c>
      <c r="G1" s="18">
        <v>2006</v>
      </c>
      <c r="H1">
        <v>2007</v>
      </c>
      <c r="I1" s="18">
        <v>2008</v>
      </c>
      <c r="J1" s="18">
        <v>2009</v>
      </c>
      <c r="K1">
        <v>2010</v>
      </c>
      <c r="L1" s="18">
        <v>2011</v>
      </c>
      <c r="M1" s="18">
        <v>2012</v>
      </c>
      <c r="N1">
        <v>2013</v>
      </c>
      <c r="O1" s="18">
        <v>2014</v>
      </c>
      <c r="P1" s="18">
        <v>2015</v>
      </c>
      <c r="Q1">
        <v>2016</v>
      </c>
      <c r="R1" s="18">
        <v>2017</v>
      </c>
      <c r="S1" s="18">
        <v>2018</v>
      </c>
      <c r="T1">
        <v>2019</v>
      </c>
      <c r="U1" s="18">
        <v>2020</v>
      </c>
      <c r="V1" s="18">
        <v>2021</v>
      </c>
    </row>
    <row r="2" spans="1:22" x14ac:dyDescent="0.2">
      <c r="A2" t="s">
        <v>47</v>
      </c>
      <c r="B2" s="19">
        <f>('6_1_VC'!B11/2)^2+('6_1_VC'!B12/2)^2+('6_1_VC'!B13/2)^2+('6_1_VC'!B14/2)^2+('6_1_VC'!B15/2)^2+('6_1_VC'!B16/2)^2</f>
        <v>0.27918059879318957</v>
      </c>
      <c r="C2" s="20">
        <v>0.27918059879318957</v>
      </c>
      <c r="D2" s="20">
        <v>0.27918059879318957</v>
      </c>
      <c r="E2" s="19">
        <f>('6_1_VC'!C11/2)^2+('6_1_VC'!C12/2)^2+('6_1_VC'!C13/2)^2+('6_1_VC'!C14/2)^2+('6_1_VC'!C15/2)^2+('6_1_VC'!C16/2)^2</f>
        <v>0.27160883883780046</v>
      </c>
      <c r="F2" s="20">
        <v>0.27160883883780046</v>
      </c>
      <c r="G2" s="20">
        <v>0.27160883883780046</v>
      </c>
      <c r="H2" s="19">
        <f>('6_1_VC'!D11/2)^2+('6_1_VC'!D12/2)^2+('6_1_VC'!D13/2)^2+('6_1_VC'!D14/2)^2+('6_1_VC'!D15/2)^2+('6_1_VC'!D16/2)^2</f>
        <v>0.26855703641676842</v>
      </c>
      <c r="I2" s="20">
        <v>0.26855703641676842</v>
      </c>
      <c r="J2" s="20">
        <v>0.26855703641676842</v>
      </c>
      <c r="K2" s="19">
        <f>('6_1_VC'!E11/2)^2+('6_1_VC'!E12/2)^2+('6_1_VC'!E13/2)^2+('6_1_VC'!E14/2)^2+('6_1_VC'!E15/2)^2+('6_1_VC'!E16/2)^2</f>
        <v>0.26824131728837408</v>
      </c>
      <c r="L2" s="20">
        <v>0.26824131728837408</v>
      </c>
      <c r="M2" s="20">
        <v>0.26824131728837408</v>
      </c>
      <c r="N2" s="19">
        <f>('6_1_VC'!F11/2)^2+('6_1_VC'!F12/2)^2+('6_1_VC'!F13/2)^2+('6_1_VC'!F14/2)^2+('6_1_VC'!F15/2)^2+('6_1_VC'!F16/2)^2</f>
        <v>0.27369932776951711</v>
      </c>
      <c r="O2" s="20">
        <v>0.27369932776951711</v>
      </c>
      <c r="P2" s="20">
        <v>0.27369932776951711</v>
      </c>
      <c r="Q2" s="19">
        <f>('6_1_VC'!G11/2)^2+('6_1_VC'!G12/2)^2+('6_1_VC'!G13/2)^2+('6_1_VC'!G14/2)^2+('6_1_VC'!G15/2)^2+('6_1_VC'!G16/2)^2</f>
        <v>0.27635371018076588</v>
      </c>
      <c r="R2" s="20">
        <v>0.27635371018076588</v>
      </c>
      <c r="S2" s="20">
        <v>0.27635371018076588</v>
      </c>
      <c r="T2" s="19">
        <f>('6_1_VC'!H11/2)^2+('6_1_VC'!H12/2)^2+('6_1_VC'!H13/2)^2+('6_1_VC'!H14/2)^2+('6_1_VC'!H15/2)^2+('6_1_VC'!H16/2)^2</f>
        <v>0.28314317886192414</v>
      </c>
      <c r="U2" s="20">
        <v>0.28314317886192414</v>
      </c>
      <c r="V2" s="20">
        <v>0.28314317886192414</v>
      </c>
    </row>
    <row r="3" spans="1:22" x14ac:dyDescent="0.2">
      <c r="A3" t="s">
        <v>49</v>
      </c>
      <c r="B3" s="19">
        <f>('6_2_ICR_BANK'!B11)^2+('6_2_ICR_BANK'!B12)^2+('6_2_ICR_BANK'!B13)^2+('6_2_ICR_BANK'!B14)^2+('6_2_ICR_BANK'!B15)^2+('6_2_ICR_BANK'!B16)^2</f>
        <v>0.349556702832031</v>
      </c>
      <c r="C3" s="20">
        <f>('6_2_ICR_BANK'!C11)^2+('6_2_ICR_BANK'!C12)^2+('6_2_ICR_BANK'!C13)^2+('6_2_ICR_BANK'!C14)^2+('6_2_ICR_BANK'!C15)^2+('6_2_ICR_BANK'!C16)^2</f>
        <v>0.36793079664014722</v>
      </c>
      <c r="D3" s="20">
        <f>('6_2_ICR_BANK'!D11)^2+('6_2_ICR_BANK'!D12)^2+('6_2_ICR_BANK'!D13)^2+('6_2_ICR_BANK'!D14)^2+('6_2_ICR_BANK'!D15)^2+('6_2_ICR_BANK'!D16)^2</f>
        <v>0.36022812484637046</v>
      </c>
      <c r="E3" s="19">
        <f>('6_2_ICR_BANK'!E11)^2+('6_2_ICR_BANK'!E12)^2+('6_2_ICR_BANK'!E13)^2+('6_2_ICR_BANK'!E14)^2+('6_2_ICR_BANK'!E15)^2+('6_2_ICR_BANK'!E16)^2</f>
        <v>0.36266480177998039</v>
      </c>
      <c r="F3" s="20">
        <f>('6_2_ICR_BANK'!F11)^2+('6_2_ICR_BANK'!F12)^2+('6_2_ICR_BANK'!F13)^2+('6_2_ICR_BANK'!F14)^2+('6_2_ICR_BANK'!F15)^2+('6_2_ICR_BANK'!F16)^2</f>
        <v>0.3693577888608669</v>
      </c>
      <c r="G3" s="20">
        <f>('6_2_ICR_BANK'!G11)^2+('6_2_ICR_BANK'!G12)^2+('6_2_ICR_BANK'!G13)^2+('6_2_ICR_BANK'!G14)^2+('6_2_ICR_BANK'!G15)^2+('6_2_ICR_BANK'!G16)^2</f>
        <v>0.37563931570012193</v>
      </c>
      <c r="H3" s="19">
        <f>('6_2_ICR_BANK'!H11)^2+('6_2_ICR_BANK'!H12)^2+('6_2_ICR_BANK'!H13)^2+('6_2_ICR_BANK'!H14)^2+('6_2_ICR_BANK'!H15)^2+('6_2_ICR_BANK'!H16)^2</f>
        <v>0.36350705712873754</v>
      </c>
      <c r="I3" s="20">
        <f>('6_2_ICR_BANK'!I11)^2+('6_2_ICR_BANK'!I12)^2+('6_2_ICR_BANK'!I13)^2+('6_2_ICR_BANK'!I14)^2+('6_2_ICR_BANK'!I15)^2+('6_2_ICR_BANK'!I16)^2</f>
        <v>0.354633832464544</v>
      </c>
      <c r="J3" s="20">
        <f>('6_2_ICR_BANK'!J11)^2+('6_2_ICR_BANK'!J12)^2+('6_2_ICR_BANK'!J13)^2+('6_2_ICR_BANK'!J14)^2+('6_2_ICR_BANK'!J15)^2+('6_2_ICR_BANK'!J16)^2</f>
        <v>0.37195262874867047</v>
      </c>
      <c r="K3" s="19">
        <f>('6_2_ICR_BANK'!K11)^2+('6_2_ICR_BANK'!K12)^2+('6_2_ICR_BANK'!K13)^2+('6_2_ICR_BANK'!K14)^2+('6_2_ICR_BANK'!K15)^2+('6_2_ICR_BANK'!K16)^2</f>
        <v>0.37809890082525871</v>
      </c>
      <c r="L3" s="20">
        <f>('6_2_ICR_BANK'!L11)^2+('6_2_ICR_BANK'!L12)^2+('6_2_ICR_BANK'!L13)^2+('6_2_ICR_BANK'!L14)^2+('6_2_ICR_BANK'!L15)^2+('6_2_ICR_BANK'!L16)^2</f>
        <v>0.38226321842191852</v>
      </c>
      <c r="M3" s="20">
        <f>('6_2_ICR_BANK'!M11)^2+('6_2_ICR_BANK'!M12)^2+('6_2_ICR_BANK'!M13)^2+('6_2_ICR_BANK'!M14)^2+('6_2_ICR_BANK'!M15)^2+('6_2_ICR_BANK'!M16)^2</f>
        <v>0.38334965523756415</v>
      </c>
      <c r="N3" s="19">
        <f>('6_2_ICR_BANK'!N11)^2+('6_2_ICR_BANK'!N12)^2+('6_2_ICR_BANK'!N13)^2+('6_2_ICR_BANK'!N14)^2+('6_2_ICR_BANK'!N15)^2+('6_2_ICR_BANK'!N16)^2</f>
        <v>0.37278499992555902</v>
      </c>
      <c r="O3" s="20">
        <f>('6_2_ICR_BANK'!O11)^2+('6_2_ICR_BANK'!O12)^2+('6_2_ICR_BANK'!O13)^2+('6_2_ICR_BANK'!O14)^2+('6_2_ICR_BANK'!O15)^2+('6_2_ICR_BANK'!O16)^2</f>
        <v>0.37370843824028321</v>
      </c>
      <c r="P3" s="20">
        <f>('6_2_ICR_BANK'!P11)^2+('6_2_ICR_BANK'!P12)^2+('6_2_ICR_BANK'!P13)^2+('6_2_ICR_BANK'!P14)^2+('6_2_ICR_BANK'!P15)^2+('6_2_ICR_BANK'!P16)^2</f>
        <v>0.37273347837985071</v>
      </c>
      <c r="Q3" s="19">
        <f>('6_2_ICR_BANK'!Q11)^2+('6_2_ICR_BANK'!Q12)^2+('6_2_ICR_BANK'!Q13)^2+('6_2_ICR_BANK'!Q14)^2+('6_2_ICR_BANK'!Q15)^2+('6_2_ICR_BANK'!Q16)^2</f>
        <v>0.37776939653929353</v>
      </c>
      <c r="R3" s="20">
        <f>('6_2_ICR_BANK'!R11)^2+('6_2_ICR_BANK'!R12)^2+('6_2_ICR_BANK'!R13)^2+('6_2_ICR_BANK'!R14)^2+('6_2_ICR_BANK'!R15)^2+('6_2_ICR_BANK'!R16)^2</f>
        <v>0.38916595146804001</v>
      </c>
      <c r="S3" s="20">
        <f>('6_2_ICR_BANK'!S11)^2+('6_2_ICR_BANK'!S12)^2+('6_2_ICR_BANK'!S13)^2+('6_2_ICR_BANK'!S14)^2+('6_2_ICR_BANK'!S15)^2+('6_2_ICR_BANK'!S16)^2</f>
        <v>0.3816630513382796</v>
      </c>
      <c r="T3" s="19">
        <f>('6_2_ICR_BANK'!T11)^2+('6_2_ICR_BANK'!T12)^2+('6_2_ICR_BANK'!T13)^2+('6_2_ICR_BANK'!T14)^2+('6_2_ICR_BANK'!T15)^2+('6_2_ICR_BANK'!T16)^2</f>
        <v>0.37676764808290253</v>
      </c>
      <c r="U3" s="20">
        <f>('6_2_ICR_BANK'!U11)^2+('6_2_ICR_BANK'!U12)^2+('6_2_ICR_BANK'!U13)^2+('6_2_ICR_BANK'!U14)^2+('6_2_ICR_BANK'!U15)^2+('6_2_ICR_BANK'!U16)^2</f>
        <v>0.37666607810832675</v>
      </c>
      <c r="V3" s="20">
        <f>('6_2_ICR_BANK'!V11)^2+('6_2_ICR_BANK'!V12)^2+('6_2_ICR_BANK'!V13)^2+('6_2_ICR_BANK'!V14)^2+('6_2_ICR_BANK'!V15)^2+('6_2_ICR_BANK'!V16)^2</f>
        <v>0.36600086296136336</v>
      </c>
    </row>
    <row r="4" spans="1:22" x14ac:dyDescent="0.2">
      <c r="A4" t="s">
        <v>51</v>
      </c>
      <c r="B4" s="19">
        <f>'6_3_ICR_SEC'!B11^2+'6_3_ICR_SEC'!B12^2+'6_3_ICR_SEC'!B13^2+'6_3_ICR_SEC'!B14^2+'6_3_ICR_SEC'!B15^2+'6_3_ICR_SEC'!B16^2</f>
        <v>0.38808299197764085</v>
      </c>
      <c r="C4" s="20">
        <f>'6_3_ICR_SEC'!C11^2+'6_3_ICR_SEC'!C12^2+'6_3_ICR_SEC'!C13^2+'6_3_ICR_SEC'!C14^2+'6_3_ICR_SEC'!C15^2+'6_3_ICR_SEC'!C16^2</f>
        <v>0.39483325624415361</v>
      </c>
      <c r="D4" s="20">
        <f>'6_3_ICR_SEC'!D11^2+'6_3_ICR_SEC'!D12^2+'6_3_ICR_SEC'!D13^2+'6_3_ICR_SEC'!D14^2+'6_3_ICR_SEC'!D15^2+'6_3_ICR_SEC'!D16^2</f>
        <v>0.38539222053230404</v>
      </c>
      <c r="E4" s="19">
        <f>'6_3_ICR_SEC'!E11^2+'6_3_ICR_SEC'!E12^2+'6_3_ICR_SEC'!E13^2+'6_3_ICR_SEC'!E14^2+'6_3_ICR_SEC'!E15^2+'6_3_ICR_SEC'!E16^2</f>
        <v>0.38348456624395694</v>
      </c>
      <c r="F4" s="20">
        <f>'6_3_ICR_SEC'!F11^2+'6_3_ICR_SEC'!F12^2+'6_3_ICR_SEC'!F13^2+'6_3_ICR_SEC'!F14^2+'6_3_ICR_SEC'!F15^2+'6_3_ICR_SEC'!F16^2</f>
        <v>0.38183731525590192</v>
      </c>
      <c r="G4" s="20">
        <f>'6_3_ICR_SEC'!G11^2+'6_3_ICR_SEC'!G12^2+'6_3_ICR_SEC'!G13^2+'6_3_ICR_SEC'!G14^2+'6_3_ICR_SEC'!G15^2+'6_3_ICR_SEC'!G16^2</f>
        <v>0.38304497065002352</v>
      </c>
      <c r="H4" s="19">
        <f>'6_3_ICR_SEC'!H11^2+'6_3_ICR_SEC'!H12^2+'6_3_ICR_SEC'!H13^2+'6_3_ICR_SEC'!H14^2+'6_3_ICR_SEC'!H15^2+'6_3_ICR_SEC'!H16^2</f>
        <v>0.38751014636909836</v>
      </c>
      <c r="I4" s="20">
        <f>'6_3_ICR_SEC'!I11^2+'6_3_ICR_SEC'!I12^2+'6_3_ICR_SEC'!I13^2+'6_3_ICR_SEC'!I14^2+'6_3_ICR_SEC'!I15^2+'6_3_ICR_SEC'!I16^2</f>
        <v>0.38172100746741006</v>
      </c>
      <c r="J4" s="20">
        <f>'6_3_ICR_SEC'!J11^2+'6_3_ICR_SEC'!J12^2+'6_3_ICR_SEC'!J13^2+'6_3_ICR_SEC'!J14^2+'6_3_ICR_SEC'!J15^2+'6_3_ICR_SEC'!J16^2</f>
        <v>0.39465629196230545</v>
      </c>
      <c r="K4" s="19">
        <f>'6_3_ICR_SEC'!K11^2+'6_3_ICR_SEC'!K12^2+'6_3_ICR_SEC'!K13^2+'6_3_ICR_SEC'!K14^2+'6_3_ICR_SEC'!K15^2+'6_3_ICR_SEC'!K16^2</f>
        <v>0.39673244326021312</v>
      </c>
      <c r="L4" s="20">
        <f>'6_3_ICR_SEC'!L11^2+'6_3_ICR_SEC'!L12^2+'6_3_ICR_SEC'!L13^2+'6_3_ICR_SEC'!L14^2+'6_3_ICR_SEC'!L15^2+'6_3_ICR_SEC'!L16^2</f>
        <v>0.39063535053306797</v>
      </c>
      <c r="M4" s="20">
        <f>'6_3_ICR_SEC'!M11^2+'6_3_ICR_SEC'!M12^2+'6_3_ICR_SEC'!M13^2+'6_3_ICR_SEC'!M14^2+'6_3_ICR_SEC'!M15^2+'6_3_ICR_SEC'!M16^2</f>
        <v>0.38531631184263876</v>
      </c>
      <c r="N4" s="19">
        <f>'6_3_ICR_SEC'!N11^2+'6_3_ICR_SEC'!N12^2+'6_3_ICR_SEC'!N13^2+'6_3_ICR_SEC'!N14^2+'6_3_ICR_SEC'!N15^2+'6_3_ICR_SEC'!N16^2</f>
        <v>0.38180350301726945</v>
      </c>
      <c r="O4" s="20">
        <f>'6_3_ICR_SEC'!O11^2+'6_3_ICR_SEC'!O12^2+'6_3_ICR_SEC'!O13^2+'6_3_ICR_SEC'!O14^2+'6_3_ICR_SEC'!O15^2+'6_3_ICR_SEC'!O16^2</f>
        <v>0.36364523166521051</v>
      </c>
      <c r="P4" s="20">
        <f>'6_3_ICR_SEC'!P11^2+'6_3_ICR_SEC'!P12^2+'6_3_ICR_SEC'!P13^2+'6_3_ICR_SEC'!P14^2+'6_3_ICR_SEC'!P15^2+'6_3_ICR_SEC'!P16^2</f>
        <v>0.36802642994739121</v>
      </c>
      <c r="Q4" s="19">
        <f>'6_3_ICR_SEC'!Q11^2+'6_3_ICR_SEC'!Q12^2+'6_3_ICR_SEC'!Q13^2+'6_3_ICR_SEC'!Q14^2+'6_3_ICR_SEC'!Q15^2+'6_3_ICR_SEC'!Q16^2</f>
        <v>0.37432405932402385</v>
      </c>
      <c r="R4" s="20">
        <f>'6_3_ICR_SEC'!R11^2+'6_3_ICR_SEC'!R12^2+'6_3_ICR_SEC'!R13^2+'6_3_ICR_SEC'!R14^2+'6_3_ICR_SEC'!R15^2+'6_3_ICR_SEC'!R16^2</f>
        <v>0.38007584890009904</v>
      </c>
      <c r="S4" s="20">
        <f>'6_3_ICR_SEC'!S11^2+'6_3_ICR_SEC'!S12^2+'6_3_ICR_SEC'!S13^2+'6_3_ICR_SEC'!S14^2+'6_3_ICR_SEC'!S15^2+'6_3_ICR_SEC'!S16^2</f>
        <v>0.36542740815103714</v>
      </c>
      <c r="T4" s="19">
        <f>'6_3_ICR_SEC'!T11^2+'6_3_ICR_SEC'!T12^2+'6_3_ICR_SEC'!T13^2+'6_3_ICR_SEC'!T14^2+'6_3_ICR_SEC'!T15^2+'6_3_ICR_SEC'!T16^2</f>
        <v>0.37235655642491389</v>
      </c>
      <c r="U4" s="20">
        <f>'6_3_ICR_SEC'!U11^2+'6_3_ICR_SEC'!U12^2+'6_3_ICR_SEC'!U13^2+'6_3_ICR_SEC'!U14^2+'6_3_ICR_SEC'!U15^2+'6_3_ICR_SEC'!U16^2</f>
        <v>0.38092223886648419</v>
      </c>
      <c r="V4" s="20">
        <f>'6_3_ICR_SEC'!V11^2+'6_3_ICR_SEC'!V12^2+'6_3_ICR_SEC'!V13^2+'6_3_ICR_SEC'!V14^2+'6_3_ICR_SEC'!V15^2+'6_3_ICR_SEC'!V16^2</f>
        <v>0.37207155590361501</v>
      </c>
    </row>
    <row r="5" spans="1:22" x14ac:dyDescent="0.2">
      <c r="A5" t="s">
        <v>53</v>
      </c>
      <c r="B5" s="19">
        <f>'6_4_RESERVE'!B11^2+'6_4_RESERVE'!B12^2+'6_4_RESERVE'!B13^2+'6_4_RESERVE'!B14^2+'6_4_RESERVE'!B15^2+'6_4_RESERVE'!B16^2</f>
        <v>0.55819951906522391</v>
      </c>
      <c r="C5" s="20">
        <f>'6_4_RESERVE'!C11^2+'6_4_RESERVE'!C12^2+'6_4_RESERVE'!C13^2+'6_4_RESERVE'!C14^2+'6_4_RESERVE'!C15^2+'6_4_RESERVE'!C16^2</f>
        <v>0.55452185110908103</v>
      </c>
      <c r="D5" s="20">
        <f>'6_4_RESERVE'!D11^2+'6_4_RESERVE'!D12^2+'6_4_RESERVE'!D13^2+'6_4_RESERVE'!D14^2+'6_4_RESERVE'!D15^2+'6_4_RESERVE'!D16^2</f>
        <v>0.5038800789254223</v>
      </c>
      <c r="E5" s="19">
        <f>'6_4_RESERVE'!E11^2+'6_4_RESERVE'!E12^2+'6_4_RESERVE'!E13^2+'6_4_RESERVE'!E14^2+'6_4_RESERVE'!E15^2+'6_4_RESERVE'!E16^2</f>
        <v>0.50819788829140278</v>
      </c>
      <c r="F5" s="20">
        <f>'6_4_RESERVE'!F11^2+'6_4_RESERVE'!F12^2+'6_4_RESERVE'!F13^2+'6_4_RESERVE'!F14^2+'6_4_RESERVE'!F15^2+'6_4_RESERVE'!F16^2</f>
        <v>0.48989704054010591</v>
      </c>
      <c r="G5" s="20">
        <f>'6_4_RESERVE'!G11^2+'6_4_RESERVE'!G12^2+'6_4_RESERVE'!G13^2+'6_4_RESERVE'!G14^2+'6_4_RESERVE'!G15^2+'6_4_RESERVE'!G16^2</f>
        <v>0.50033036965690414</v>
      </c>
      <c r="H5" s="19">
        <f>'6_4_RESERVE'!H11^2+'6_4_RESERVE'!H12^2+'6_4_RESERVE'!H13^2+'6_4_RESERVE'!H14^2+'6_4_RESERVE'!H15^2+'6_4_RESERVE'!H16^2</f>
        <v>0.48952600052494311</v>
      </c>
      <c r="I5" s="20">
        <f>'6_4_RESERVE'!I11^2+'6_4_RESERVE'!I12^2+'6_4_RESERVE'!I13^2+'6_4_RESERVE'!I14^2+'6_4_RESERVE'!I15^2+'6_4_RESERVE'!I16^2</f>
        <v>0.47049639284088457</v>
      </c>
      <c r="J5" s="20">
        <f>'6_4_RESERVE'!J11^2+'6_4_RESERVE'!J12^2+'6_4_RESERVE'!J13^2+'6_4_RESERVE'!J14^2+'6_4_RESERVE'!J15^2+'6_4_RESERVE'!J16^2</f>
        <v>0.49428211961569496</v>
      </c>
      <c r="K5" s="19">
        <f>'6_4_RESERVE'!K11^2+'6_4_RESERVE'!K12^2+'6_4_RESERVE'!K13^2+'6_4_RESERVE'!K14^2+'6_4_RESERVE'!K15^2+'6_4_RESERVE'!K16^2</f>
        <v>0.46368823394842013</v>
      </c>
      <c r="L5" s="20">
        <f>'6_4_RESERVE'!L11^2+'6_4_RESERVE'!L12^2+'6_4_RESERVE'!L13^2+'6_4_RESERVE'!L14^2+'6_4_RESERVE'!L15^2+'6_4_RESERVE'!L16^2</f>
        <v>0.45104923915062339</v>
      </c>
      <c r="M5" s="20">
        <f>'6_4_RESERVE'!M11^2+'6_4_RESERVE'!M12^2+'6_4_RESERVE'!M13^2+'6_4_RESERVE'!M14^2+'6_4_RESERVE'!M15^2+'6_4_RESERVE'!M16^2</f>
        <v>0.44920634794516073</v>
      </c>
      <c r="N5" s="19">
        <f>'6_4_RESERVE'!N11^2+'6_4_RESERVE'!N12^2+'6_4_RESERVE'!N13^2+'6_4_RESERVE'!N14^2+'6_4_RESERVE'!N15^2+'6_4_RESERVE'!N16^2</f>
        <v>0.443680284734917</v>
      </c>
      <c r="O5" s="20">
        <f>'6_4_RESERVE'!O11^2+'6_4_RESERVE'!O12^2+'6_4_RESERVE'!O13^2+'6_4_RESERVE'!O14^2+'6_4_RESERVE'!O15^2+'6_4_RESERVE'!O16^2</f>
        <v>0.45490433923624446</v>
      </c>
      <c r="P5" s="20">
        <f>'6_4_RESERVE'!P11^2+'6_4_RESERVE'!P12^2+'6_4_RESERVE'!P13^2+'6_4_RESERVE'!P14^2+'6_4_RESERVE'!P15^2+'6_4_RESERVE'!P16^2</f>
        <v>0.4794590092390722</v>
      </c>
      <c r="Q5" s="19">
        <f>'6_4_RESERVE'!Q11^2+'6_4_RESERVE'!Q12^2+'6_4_RESERVE'!Q13^2+'6_4_RESERVE'!Q14^2+'6_4_RESERVE'!Q15^2+'6_4_RESERVE'!Q16^2</f>
        <v>0.47116811605912745</v>
      </c>
      <c r="R5" s="20">
        <f>'6_4_RESERVE'!R11^2+'6_4_RESERVE'!R12^2+'6_4_RESERVE'!R13^2+'6_4_RESERVE'!R14^2+'6_4_RESERVE'!R15^2+'6_4_RESERVE'!R16^2</f>
        <v>0.46008226250230344</v>
      </c>
      <c r="S5" s="20">
        <f>'6_4_RESERVE'!S11^2+'6_4_RESERVE'!S12^2+'6_4_RESERVE'!S13^2+'6_4_RESERVE'!S14^2+'6_4_RESERVE'!S15^2+'6_4_RESERVE'!S16^2</f>
        <v>0.44067210702373927</v>
      </c>
      <c r="T5" s="19">
        <f>'6_4_RESERVE'!T11^2+'6_4_RESERVE'!T12^2+'6_4_RESERVE'!T13^2+'6_4_RESERVE'!T14^2+'6_4_RESERVE'!T15^2+'6_4_RESERVE'!T16^2</f>
        <v>0.42819918568907789</v>
      </c>
      <c r="U5" s="20">
        <f>'6_4_RESERVE'!U11^2+'6_4_RESERVE'!U12^2+'6_4_RESERVE'!U13^2+'6_4_RESERVE'!U14^2+'6_4_RESERVE'!U15^2+'6_4_RESERVE'!U16^2</f>
        <v>0.42871116877586218</v>
      </c>
      <c r="V5" s="20">
        <f>'6_4_RESERVE'!V11^2+'6_4_RESERVE'!V12^2+'6_4_RESERVE'!V13^2+'6_4_RESERVE'!V14^2+'6_4_RESERVE'!V15^2+'6_4_RESERVE'!V16^2</f>
        <v>0.402926668775966</v>
      </c>
    </row>
    <row r="6" spans="1:22" x14ac:dyDescent="0.2">
      <c r="A6" t="s">
        <v>55</v>
      </c>
      <c r="B6" s="19">
        <f>(B2+0.5*B3+0.5*B4+B5)/3</f>
        <v>0.40206665508774986</v>
      </c>
      <c r="C6" s="20">
        <f t="shared" ref="C6:V6" si="0">(C2+0.5*C3+0.5*C4+C5)/3</f>
        <v>0.40502815878147369</v>
      </c>
      <c r="D6" s="20">
        <f t="shared" si="0"/>
        <v>0.38529028346931637</v>
      </c>
      <c r="E6" s="19">
        <f t="shared" si="0"/>
        <v>0.38429380371372401</v>
      </c>
      <c r="F6" s="20">
        <f t="shared" si="0"/>
        <v>0.37903447714543032</v>
      </c>
      <c r="G6" s="20">
        <f t="shared" si="0"/>
        <v>0.38376045055659241</v>
      </c>
      <c r="H6" s="19">
        <f t="shared" si="0"/>
        <v>0.37786387956354317</v>
      </c>
      <c r="I6" s="20">
        <f t="shared" si="0"/>
        <v>0.36907694974121003</v>
      </c>
      <c r="J6" s="20">
        <f t="shared" si="0"/>
        <v>0.38204787212931718</v>
      </c>
      <c r="K6" s="19">
        <f t="shared" si="0"/>
        <v>0.37311507442650999</v>
      </c>
      <c r="L6" s="20">
        <f t="shared" si="0"/>
        <v>0.36857994697216356</v>
      </c>
      <c r="M6" s="20">
        <f t="shared" si="0"/>
        <v>0.3672602162578788</v>
      </c>
      <c r="N6" s="19">
        <f t="shared" si="0"/>
        <v>0.36489128799194948</v>
      </c>
      <c r="O6" s="20">
        <f t="shared" si="0"/>
        <v>0.36576016731950278</v>
      </c>
      <c r="P6" s="20">
        <f t="shared" si="0"/>
        <v>0.37451276372407011</v>
      </c>
      <c r="Q6" s="19">
        <f t="shared" si="0"/>
        <v>0.37452285139051728</v>
      </c>
      <c r="R6" s="20">
        <f t="shared" si="0"/>
        <v>0.37368562428904628</v>
      </c>
      <c r="S6" s="20">
        <f t="shared" si="0"/>
        <v>0.36352368231638782</v>
      </c>
      <c r="T6" s="19">
        <f t="shared" si="0"/>
        <v>0.36196815560163675</v>
      </c>
      <c r="U6" s="20">
        <f t="shared" si="0"/>
        <v>0.36354950204173059</v>
      </c>
      <c r="V6" s="20">
        <f t="shared" si="0"/>
        <v>0.35170201902345982</v>
      </c>
    </row>
    <row r="8" spans="1:22" x14ac:dyDescent="0.2">
      <c r="B8">
        <v>2001</v>
      </c>
      <c r="C8">
        <v>2004</v>
      </c>
      <c r="D8">
        <v>2007</v>
      </c>
      <c r="E8">
        <v>2010</v>
      </c>
      <c r="F8">
        <v>2013</v>
      </c>
      <c r="G8">
        <v>2016</v>
      </c>
      <c r="H8">
        <v>2019</v>
      </c>
    </row>
    <row r="9" spans="1:22" x14ac:dyDescent="0.2">
      <c r="A9" t="s">
        <v>46</v>
      </c>
      <c r="B9" s="19">
        <f>B2</f>
        <v>0.27918059879318957</v>
      </c>
      <c r="C9" s="19">
        <f>E2</f>
        <v>0.27160883883780046</v>
      </c>
      <c r="D9" s="19">
        <f>H2</f>
        <v>0.26855703641676842</v>
      </c>
      <c r="E9" s="19">
        <f>K2</f>
        <v>0.26824131728837408</v>
      </c>
      <c r="F9" s="19">
        <f>N2</f>
        <v>0.27369932776951711</v>
      </c>
      <c r="G9" s="19">
        <f>Q2</f>
        <v>0.27635371018076588</v>
      </c>
      <c r="H9" s="19">
        <f>T2</f>
        <v>0.28314317886192414</v>
      </c>
    </row>
    <row r="10" spans="1:22" x14ac:dyDescent="0.2">
      <c r="A10" t="s">
        <v>48</v>
      </c>
      <c r="B10" s="19">
        <f t="shared" ref="B10:B13" si="1">B3</f>
        <v>0.349556702832031</v>
      </c>
      <c r="C10" s="19">
        <f t="shared" ref="C10:C13" si="2">E3</f>
        <v>0.36266480177998039</v>
      </c>
      <c r="D10" s="19">
        <f t="shared" ref="D10:D13" si="3">H3</f>
        <v>0.36350705712873754</v>
      </c>
      <c r="E10" s="19">
        <f t="shared" ref="E10:E13" si="4">K3</f>
        <v>0.37809890082525871</v>
      </c>
      <c r="F10" s="19">
        <f t="shared" ref="F10:F13" si="5">N3</f>
        <v>0.37278499992555902</v>
      </c>
      <c r="G10" s="19">
        <f t="shared" ref="G10:G13" si="6">Q3</f>
        <v>0.37776939653929353</v>
      </c>
      <c r="H10" s="19">
        <f t="shared" ref="H10:H13" si="7">T3</f>
        <v>0.37676764808290253</v>
      </c>
    </row>
    <row r="11" spans="1:22" x14ac:dyDescent="0.2">
      <c r="A11" t="s">
        <v>50</v>
      </c>
      <c r="B11" s="19">
        <f t="shared" si="1"/>
        <v>0.38808299197764085</v>
      </c>
      <c r="C11" s="19">
        <f t="shared" si="2"/>
        <v>0.38348456624395694</v>
      </c>
      <c r="D11" s="19">
        <f t="shared" si="3"/>
        <v>0.38751014636909836</v>
      </c>
      <c r="E11" s="19">
        <f t="shared" si="4"/>
        <v>0.39673244326021312</v>
      </c>
      <c r="F11" s="19">
        <f t="shared" si="5"/>
        <v>0.38180350301726945</v>
      </c>
      <c r="G11" s="19">
        <f t="shared" si="6"/>
        <v>0.37432405932402385</v>
      </c>
      <c r="H11" s="19">
        <f t="shared" si="7"/>
        <v>0.37235655642491389</v>
      </c>
    </row>
    <row r="12" spans="1:22" x14ac:dyDescent="0.2">
      <c r="A12" t="s">
        <v>52</v>
      </c>
      <c r="B12" s="19">
        <f t="shared" si="1"/>
        <v>0.55819951906522391</v>
      </c>
      <c r="C12" s="19">
        <f t="shared" si="2"/>
        <v>0.50819788829140278</v>
      </c>
      <c r="D12" s="19">
        <f t="shared" si="3"/>
        <v>0.48952600052494311</v>
      </c>
      <c r="E12" s="19">
        <f t="shared" si="4"/>
        <v>0.46368823394842013</v>
      </c>
      <c r="F12" s="19">
        <f t="shared" si="5"/>
        <v>0.443680284734917</v>
      </c>
      <c r="G12" s="19">
        <f t="shared" si="6"/>
        <v>0.47116811605912745</v>
      </c>
      <c r="H12" s="19">
        <f t="shared" si="7"/>
        <v>0.42819918568907789</v>
      </c>
    </row>
    <row r="13" spans="1:22" x14ac:dyDescent="0.2">
      <c r="A13" t="s">
        <v>54</v>
      </c>
      <c r="B13" s="19">
        <f t="shared" si="1"/>
        <v>0.40206665508774986</v>
      </c>
      <c r="C13" s="19">
        <f t="shared" si="2"/>
        <v>0.38429380371372401</v>
      </c>
      <c r="D13" s="19">
        <f t="shared" si="3"/>
        <v>0.37786387956354317</v>
      </c>
      <c r="E13" s="19">
        <f t="shared" si="4"/>
        <v>0.37311507442650999</v>
      </c>
      <c r="F13" s="19">
        <f t="shared" si="5"/>
        <v>0.36489128799194948</v>
      </c>
      <c r="G13" s="19">
        <f t="shared" si="6"/>
        <v>0.37452285139051728</v>
      </c>
      <c r="H13" s="19">
        <f t="shared" si="7"/>
        <v>0.36196815560163675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6_1_VC</vt:lpstr>
      <vt:lpstr>6_2_ICR_BANK</vt:lpstr>
      <vt:lpstr>6_3_ICR_SEC</vt:lpstr>
      <vt:lpstr>6_4_RESERVE</vt:lpstr>
      <vt:lpstr>6_5_SUMMARY</vt:lpstr>
      <vt:lpstr>6_6_A_CONC_RATIO_ALL</vt:lpstr>
      <vt:lpstr>6_6_B_CONC_RATIO_TRI</vt:lpstr>
      <vt:lpstr>6_7_HHI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TKU</dc:creator>
  <cp:lastModifiedBy>Kelvin Hah</cp:lastModifiedBy>
  <dcterms:created xsi:type="dcterms:W3CDTF">2021-10-14T07:49:38Z</dcterms:created>
  <dcterms:modified xsi:type="dcterms:W3CDTF">2021-10-21T08:06:22Z</dcterms:modified>
</cp:coreProperties>
</file>