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15" windowWidth="28455" windowHeight="12465"/>
  </bookViews>
  <sheets>
    <sheet name="Hasap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S28" i="1"/>
  <c r="T28" s="1"/>
  <c r="S27"/>
  <c r="H27"/>
  <c r="G27"/>
  <c r="T27" s="1"/>
  <c r="U27" s="1"/>
  <c r="T26"/>
  <c r="U26" s="1"/>
  <c r="S26"/>
  <c r="S25"/>
  <c r="T25" s="1"/>
  <c r="U25" s="1"/>
  <c r="S24"/>
  <c r="G24"/>
  <c r="T23"/>
  <c r="S23"/>
  <c r="U23" s="1"/>
  <c r="S22"/>
  <c r="G22"/>
  <c r="T22" s="1"/>
  <c r="U22" s="1"/>
  <c r="S21"/>
  <c r="H21"/>
  <c r="G21"/>
  <c r="T21" s="1"/>
  <c r="U21" s="1"/>
  <c r="T20"/>
  <c r="U20" s="1"/>
  <c r="S20"/>
  <c r="H20"/>
  <c r="G20"/>
  <c r="S19"/>
  <c r="G19"/>
  <c r="T19" s="1"/>
  <c r="U19" s="1"/>
  <c r="S18"/>
  <c r="H18"/>
  <c r="G18"/>
  <c r="T18" s="1"/>
  <c r="U18" s="1"/>
  <c r="S17"/>
  <c r="H17"/>
  <c r="G17"/>
  <c r="T17" s="1"/>
  <c r="U17" s="1"/>
  <c r="T16"/>
  <c r="S16"/>
  <c r="H16"/>
  <c r="G16"/>
  <c r="S15"/>
  <c r="G15"/>
  <c r="T15" s="1"/>
  <c r="U15" s="1"/>
  <c r="S14"/>
  <c r="H14"/>
  <c r="G14"/>
  <c r="T14" s="1"/>
  <c r="U14" s="1"/>
  <c r="S13"/>
  <c r="H13"/>
  <c r="G13"/>
  <c r="T13" s="1"/>
  <c r="U13" s="1"/>
  <c r="T12"/>
  <c r="U12" s="1"/>
  <c r="S12"/>
  <c r="H12"/>
  <c r="G12"/>
  <c r="S11"/>
  <c r="G11"/>
  <c r="T11" s="1"/>
  <c r="U11" s="1"/>
  <c r="U10"/>
  <c r="T10"/>
  <c r="S10"/>
  <c r="H10"/>
  <c r="J4"/>
  <c r="T24" l="1"/>
  <c r="U24" s="1"/>
  <c r="T30"/>
  <c r="T31"/>
  <c r="H11"/>
  <c r="H15"/>
  <c r="U16"/>
  <c r="H19"/>
  <c r="H22"/>
  <c r="H24"/>
</calcChain>
</file>

<file path=xl/sharedStrings.xml><?xml version="1.0" encoding="utf-8"?>
<sst xmlns="http://schemas.openxmlformats.org/spreadsheetml/2006/main" count="77" uniqueCount="66">
  <si>
    <t>karobka</t>
  </si>
  <si>
    <t>t/n</t>
  </si>
  <si>
    <t>Alyjynyň ady</t>
  </si>
  <si>
    <t>Alynan wagty</t>
  </si>
  <si>
    <t>Harydyň ady</t>
  </si>
  <si>
    <t>Naliçi bahasy</t>
  </si>
  <si>
    <t>5 aý bahasy (17,5 %)</t>
  </si>
  <si>
    <t>10 aý bahasy (35 %)</t>
  </si>
  <si>
    <t>Galyan pul</t>
  </si>
  <si>
    <t>1-nji aýy</t>
  </si>
  <si>
    <t>2-nji aýy</t>
  </si>
  <si>
    <t>3-nji aýy</t>
  </si>
  <si>
    <t>4-nji aýy</t>
  </si>
  <si>
    <t>5-nji aýy</t>
  </si>
  <si>
    <t>6-njy aýy</t>
  </si>
  <si>
    <t>7-nji aýy</t>
  </si>
  <si>
    <t>8-nji aýy</t>
  </si>
  <si>
    <t>9-njy aýy</t>
  </si>
  <si>
    <t>10-njy aýy</t>
  </si>
  <si>
    <t>Beren puly</t>
  </si>
  <si>
    <t>Galan bergisi</t>
  </si>
  <si>
    <t>Nurjan</t>
  </si>
  <si>
    <t>21,12,2022ý</t>
  </si>
  <si>
    <t>Telefon (redmi 10C 4/64)</t>
  </si>
  <si>
    <t>Şaja</t>
  </si>
  <si>
    <t>24,12,2022ý</t>
  </si>
  <si>
    <t>playstation 3 super slim</t>
  </si>
  <si>
    <t>26,12,2022ý</t>
  </si>
  <si>
    <t>Telefon (A22 4/128)</t>
  </si>
  <si>
    <t>Kakyş</t>
  </si>
  <si>
    <t>28,12,2022ý</t>
  </si>
  <si>
    <t>Tele-týuner(LG-43)</t>
  </si>
  <si>
    <t>Perhat Elekt</t>
  </si>
  <si>
    <t>29,12,2022ý</t>
  </si>
  <si>
    <t>Balgarka (edon), nauşnik</t>
  </si>
  <si>
    <t>Perhat Elekt(M)</t>
  </si>
  <si>
    <t>Şrupawýort (ingco)</t>
  </si>
  <si>
    <t>Tel (redmi not 11 6/128)</t>
  </si>
  <si>
    <t>03,01,2023ý</t>
  </si>
  <si>
    <t>Tel (redmi not 10 4/128)</t>
  </si>
  <si>
    <t>07,01,2023ý</t>
  </si>
  <si>
    <t>Led lamp 2 sany</t>
  </si>
  <si>
    <t>16,01,2023ý</t>
  </si>
  <si>
    <t>playstation 3 slim</t>
  </si>
  <si>
    <t>19,01,2023ý</t>
  </si>
  <si>
    <t>swarka</t>
  </si>
  <si>
    <t>Toyly</t>
  </si>
  <si>
    <t>22,10,2023ý</t>
  </si>
  <si>
    <t>Telewizor</t>
  </si>
  <si>
    <t>17,03,2023ý</t>
  </si>
  <si>
    <t>Telefon (Sam, F13)</t>
  </si>
  <si>
    <t>Mekan</t>
  </si>
  <si>
    <t>Kirmaşşyn</t>
  </si>
  <si>
    <t>Guwanc</t>
  </si>
  <si>
    <t>12,08,2023ý</t>
  </si>
  <si>
    <t>telefon F13</t>
  </si>
  <si>
    <t>ozim</t>
  </si>
  <si>
    <t>01,08,2023ý</t>
  </si>
  <si>
    <t>nasos</t>
  </si>
  <si>
    <t>Arslan</t>
  </si>
  <si>
    <t>26,09,2023ý</t>
  </si>
  <si>
    <t>materinka (H61)</t>
  </si>
  <si>
    <t>05,10,2023ý</t>
  </si>
  <si>
    <t>Ayak telefon</t>
  </si>
  <si>
    <t>ogulsat</t>
  </si>
  <si>
    <t>rahat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</si>
</sst>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charset val="204"/>
    </font>
    <font>
      <sz val="16"/>
      <color rgb="FF000000"/>
      <name val="Times New Roman"/>
      <charset val="204"/>
    </font>
    <font>
      <b/>
      <sz val="16"/>
      <color rgb="FF000000"/>
      <name val="Times New Roman"/>
      <charset val="204"/>
    </font>
    <font>
      <sz val="16"/>
      <color rgb="FF000000"/>
      <name val="Times New Roman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4BD97"/>
        <bgColor rgb="FFC4BD97"/>
      </patternFill>
    </fill>
    <fill>
      <patternFill patternType="solid">
        <fgColor rgb="FF00FF40"/>
        <bgColor rgb="FF00FF40"/>
      </patternFill>
    </fill>
    <fill>
      <patternFill patternType="solid">
        <fgColor rgb="FF00FF00"/>
        <bgColor rgb="FF00FF00"/>
      </patternFill>
    </fill>
    <fill>
      <patternFill patternType="solid">
        <fgColor rgb="FFDCE6F2"/>
        <bgColor rgb="FFDCE6F2"/>
      </patternFill>
    </fill>
    <fill>
      <patternFill patternType="solid">
        <fgColor rgb="FF8EB4E3"/>
        <bgColor rgb="FF8EB4E3"/>
      </patternFill>
    </fill>
    <fill>
      <patternFill patternType="solid">
        <fgColor rgb="FFB3A2C7"/>
        <bgColor rgb="FFB3A2C7"/>
      </patternFill>
    </fill>
    <fill>
      <patternFill patternType="solid">
        <fgColor rgb="FFDDD9C3"/>
        <bgColor rgb="FFDDD9C3"/>
      </patternFill>
    </fill>
    <fill>
      <patternFill patternType="solid">
        <fgColor rgb="FF00B0F0"/>
        <bgColor rgb="FF00B0F0"/>
      </patternFill>
    </fill>
    <fill>
      <patternFill patternType="solid">
        <fgColor rgb="FFFAC090"/>
        <bgColor rgb="FFFAC090"/>
      </patternFill>
    </fill>
    <fill>
      <patternFill patternType="solid">
        <fgColor rgb="FFC6D9F1"/>
        <bgColor rgb="FFC6D9F1"/>
      </patternFill>
    </fill>
    <fill>
      <patternFill patternType="solid">
        <fgColor rgb="FFD7E4BD"/>
        <bgColor rgb="FFD7E4BD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wrapText="1"/>
    </xf>
    <xf numFmtId="0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2" fillId="2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2" xfId="0" applyNumberFormat="1" applyFont="1" applyFill="1" applyBorder="1" applyAlignment="1" applyProtection="1">
      <alignment vertical="center" wrapText="1"/>
    </xf>
    <xf numFmtId="0" fontId="2" fillId="2" borderId="3" xfId="0" applyNumberFormat="1" applyFont="1" applyFill="1" applyBorder="1" applyAlignment="1" applyProtection="1">
      <alignment vertical="center" wrapText="1"/>
    </xf>
    <xf numFmtId="0" fontId="2" fillId="2" borderId="4" xfId="0" applyNumberFormat="1" applyFont="1" applyFill="1" applyBorder="1" applyAlignment="1" applyProtection="1">
      <alignment vertical="center" wrapText="1"/>
    </xf>
    <xf numFmtId="0" fontId="2" fillId="2" borderId="5" xfId="0" applyNumberFormat="1" applyFont="1" applyFill="1" applyBorder="1" applyAlignment="1" applyProtection="1">
      <alignment vertical="center"/>
    </xf>
    <xf numFmtId="0" fontId="1" fillId="3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0" fontId="1" fillId="4" borderId="2" xfId="0" applyNumberFormat="1" applyFont="1" applyFill="1" applyBorder="1" applyAlignment="1" applyProtection="1"/>
    <xf numFmtId="0" fontId="1" fillId="4" borderId="6" xfId="0" applyNumberFormat="1" applyFont="1" applyFill="1" applyBorder="1" applyAlignment="1" applyProtection="1"/>
    <xf numFmtId="0" fontId="1" fillId="4" borderId="4" xfId="0" applyNumberFormat="1" applyFont="1" applyFill="1" applyBorder="1" applyAlignment="1" applyProtection="1"/>
    <xf numFmtId="0" fontId="3" fillId="4" borderId="1" xfId="0" applyNumberFormat="1" applyFont="1" applyFill="1" applyBorder="1" applyAlignment="1" applyProtection="1"/>
    <xf numFmtId="0" fontId="1" fillId="4" borderId="7" xfId="0" applyNumberFormat="1" applyFont="1" applyFill="1" applyBorder="1" applyAlignment="1" applyProtection="1"/>
    <xf numFmtId="0" fontId="1" fillId="4" borderId="8" xfId="0" applyNumberFormat="1" applyFont="1" applyFill="1" applyBorder="1" applyAlignment="1" applyProtection="1"/>
    <xf numFmtId="0" fontId="1" fillId="5" borderId="1" xfId="0" applyNumberFormat="1" applyFont="1" applyFill="1" applyBorder="1" applyAlignment="1" applyProtection="1"/>
    <xf numFmtId="0" fontId="1" fillId="5" borderId="2" xfId="0" applyNumberFormat="1" applyFont="1" applyFill="1" applyBorder="1" applyAlignment="1" applyProtection="1"/>
    <xf numFmtId="0" fontId="1" fillId="5" borderId="6" xfId="0" applyNumberFormat="1" applyFont="1" applyFill="1" applyBorder="1" applyAlignment="1" applyProtection="1"/>
    <xf numFmtId="0" fontId="1" fillId="5" borderId="4" xfId="0" applyNumberFormat="1" applyFont="1" applyFill="1" applyBorder="1" applyAlignment="1" applyProtection="1"/>
    <xf numFmtId="0" fontId="1" fillId="5" borderId="7" xfId="0" applyNumberFormat="1" applyFont="1" applyFill="1" applyBorder="1" applyAlignment="1" applyProtection="1"/>
    <xf numFmtId="0" fontId="1" fillId="5" borderId="8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/>
    <xf numFmtId="0" fontId="1" fillId="6" borderId="1" xfId="0" applyNumberFormat="1" applyFont="1" applyFill="1" applyBorder="1" applyAlignment="1" applyProtection="1"/>
    <xf numFmtId="0" fontId="1" fillId="7" borderId="1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/>
    <xf numFmtId="0" fontId="1" fillId="8" borderId="6" xfId="0" applyNumberFormat="1" applyFont="1" applyFill="1" applyBorder="1" applyAlignment="1" applyProtection="1"/>
    <xf numFmtId="0" fontId="1" fillId="9" borderId="4" xfId="0" applyNumberFormat="1" applyFont="1" applyFill="1" applyBorder="1" applyAlignment="1" applyProtection="1"/>
    <xf numFmtId="0" fontId="1" fillId="9" borderId="1" xfId="0" applyNumberFormat="1" applyFont="1" applyFill="1" applyBorder="1" applyAlignment="1" applyProtection="1"/>
    <xf numFmtId="0" fontId="3" fillId="9" borderId="1" xfId="0" applyNumberFormat="1" applyFont="1" applyFill="1" applyBorder="1" applyAlignment="1" applyProtection="1"/>
    <xf numFmtId="0" fontId="1" fillId="9" borderId="2" xfId="0" applyNumberFormat="1" applyFont="1" applyFill="1" applyBorder="1" applyAlignment="1" applyProtection="1"/>
    <xf numFmtId="0" fontId="1" fillId="10" borderId="6" xfId="0" applyNumberFormat="1" applyFont="1" applyFill="1" applyBorder="1" applyAlignment="1" applyProtection="1"/>
    <xf numFmtId="0" fontId="1" fillId="11" borderId="7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7" borderId="4" xfId="0" applyNumberFormat="1" applyFont="1" applyFill="1" applyBorder="1" applyAlignment="1" applyProtection="1"/>
    <xf numFmtId="0" fontId="1" fillId="7" borderId="2" xfId="0" applyNumberFormat="1" applyFont="1" applyFill="1" applyBorder="1" applyAlignment="1" applyProtection="1"/>
    <xf numFmtId="0" fontId="1" fillId="5" borderId="9" xfId="0" applyNumberFormat="1" applyFont="1" applyFill="1" applyBorder="1" applyAlignment="1" applyProtection="1"/>
    <xf numFmtId="0" fontId="1" fillId="5" borderId="10" xfId="0" applyNumberFormat="1" applyFont="1" applyFill="1" applyBorder="1" applyAlignment="1" applyProtection="1"/>
    <xf numFmtId="0" fontId="1" fillId="12" borderId="4" xfId="0" applyNumberFormat="1" applyFont="1" applyFill="1" applyBorder="1" applyAlignment="1" applyProtection="1"/>
    <xf numFmtId="0" fontId="1" fillId="12" borderId="1" xfId="0" applyNumberFormat="1" applyFont="1" applyFill="1" applyBorder="1" applyAlignment="1" applyProtection="1"/>
    <xf numFmtId="0" fontId="3" fillId="12" borderId="1" xfId="0" applyNumberFormat="1" applyFont="1" applyFill="1" applyBorder="1" applyAlignment="1" applyProtection="1"/>
    <xf numFmtId="0" fontId="1" fillId="12" borderId="2" xfId="0" applyNumberFormat="1" applyFont="1" applyFill="1" applyBorder="1" applyAlignment="1" applyProtection="1"/>
    <xf numFmtId="0" fontId="1" fillId="10" borderId="11" xfId="0" applyNumberFormat="1" applyFont="1" applyFill="1" applyBorder="1" applyAlignment="1" applyProtection="1"/>
    <xf numFmtId="0" fontId="1" fillId="11" borderId="0" xfId="0" applyNumberFormat="1" applyFont="1" applyFill="1" applyBorder="1" applyAlignment="1" applyProtection="1"/>
    <xf numFmtId="0" fontId="3" fillId="5" borderId="2" xfId="0" applyNumberFormat="1" applyFont="1" applyFill="1" applyBorder="1" applyAlignment="1" applyProtection="1"/>
    <xf numFmtId="0" fontId="1" fillId="5" borderId="12" xfId="0" applyNumberFormat="1" applyFont="1" applyFill="1" applyBorder="1" applyAlignment="1" applyProtection="1"/>
    <xf numFmtId="0" fontId="1" fillId="5" borderId="13" xfId="0" applyNumberFormat="1" applyFont="1" applyFill="1" applyBorder="1" applyAlignment="1" applyProtection="1"/>
    <xf numFmtId="0" fontId="3" fillId="5" borderId="4" xfId="0" applyNumberFormat="1" applyFont="1" applyFill="1" applyBorder="1" applyAlignment="1" applyProtection="1"/>
    <xf numFmtId="0" fontId="1" fillId="5" borderId="14" xfId="0" applyNumberFormat="1" applyFont="1" applyFill="1" applyBorder="1" applyAlignment="1" applyProtection="1"/>
    <xf numFmtId="0" fontId="1" fillId="8" borderId="10" xfId="0" applyNumberFormat="1" applyFont="1" applyFill="1" applyBorder="1" applyAlignment="1" applyProtection="1"/>
    <xf numFmtId="0" fontId="3" fillId="12" borderId="4" xfId="0" applyNumberFormat="1" applyFont="1" applyFill="1" applyBorder="1" applyAlignment="1" applyProtection="1"/>
    <xf numFmtId="0" fontId="1" fillId="10" borderId="15" xfId="0" applyNumberFormat="1" applyFont="1" applyFill="1" applyBorder="1" applyAlignment="1" applyProtection="1"/>
    <xf numFmtId="0" fontId="1" fillId="11" borderId="16" xfId="0" applyNumberFormat="1" applyFont="1" applyFill="1" applyBorder="1" applyAlignment="1" applyProtection="1"/>
    <xf numFmtId="0" fontId="1" fillId="0" borderId="10" xfId="0" applyNumberFormat="1" applyFont="1" applyFill="1" applyBorder="1" applyAlignment="1" applyProtection="1"/>
    <xf numFmtId="0" fontId="1" fillId="5" borderId="16" xfId="0" applyNumberFormat="1" applyFont="1" applyFill="1" applyBorder="1" applyAlignment="1" applyProtection="1"/>
    <xf numFmtId="0" fontId="1" fillId="8" borderId="1" xfId="0" applyNumberFormat="1" applyFont="1" applyFill="1" applyBorder="1" applyAlignment="1" applyProtection="1"/>
    <xf numFmtId="0" fontId="3" fillId="13" borderId="4" xfId="0" applyNumberFormat="1" applyFont="1" applyFill="1" applyBorder="1" applyAlignment="1" applyProtection="1"/>
    <xf numFmtId="0" fontId="1" fillId="13" borderId="1" xfId="0" applyNumberFormat="1" applyFont="1" applyFill="1" applyBorder="1" applyAlignment="1" applyProtection="1"/>
    <xf numFmtId="0" fontId="3" fillId="13" borderId="1" xfId="0" applyNumberFormat="1" applyFont="1" applyFill="1" applyBorder="1" applyAlignment="1" applyProtection="1"/>
    <xf numFmtId="0" fontId="1" fillId="13" borderId="2" xfId="0" applyNumberFormat="1" applyFont="1" applyFill="1" applyBorder="1" applyAlignment="1" applyProtection="1"/>
    <xf numFmtId="0" fontId="1" fillId="10" borderId="16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1" fillId="0" borderId="18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abSelected="1" topLeftCell="A10" zoomScale="90" zoomScaleNormal="90" workbookViewId="0">
      <selection activeCell="E33" sqref="E33:R44"/>
    </sheetView>
  </sheetViews>
  <sheetFormatPr defaultColWidth="9.140625" defaultRowHeight="20.25" customHeight="1"/>
  <cols>
    <col min="1" max="1" width="6" style="2" customWidth="1"/>
    <col min="2" max="2" width="20.85546875" style="2" customWidth="1"/>
    <col min="3" max="3" width="17.85546875" style="2" customWidth="1"/>
    <col min="4" max="4" width="31.5703125" style="2" customWidth="1"/>
    <col min="5" max="5" width="13.42578125" style="2" customWidth="1"/>
    <col min="6" max="7" width="12.7109375" style="2" customWidth="1"/>
    <col min="8" max="8" width="11.5703125" style="2" customWidth="1"/>
    <col min="9" max="9" width="11" style="2" customWidth="1"/>
    <col min="10" max="10" width="10.7109375" style="2" customWidth="1"/>
    <col min="11" max="11" width="10.85546875" style="2" customWidth="1"/>
    <col min="12" max="13" width="10.5703125" style="2" customWidth="1"/>
    <col min="14" max="14" width="11.5703125" style="2" customWidth="1"/>
    <col min="15" max="15" width="11.7109375" style="2" customWidth="1"/>
    <col min="16" max="16" width="11.42578125" style="2" customWidth="1"/>
    <col min="17" max="17" width="11.85546875" style="2" customWidth="1"/>
    <col min="18" max="19" width="13.7109375" style="2" customWidth="1"/>
    <col min="20" max="20" width="18.85546875" style="2" customWidth="1"/>
    <col min="21" max="21" width="12" style="2" customWidth="1"/>
    <col min="22" max="22" width="12.42578125" style="2" customWidth="1"/>
    <col min="23" max="23" width="11.42578125" style="2" customWidth="1"/>
    <col min="24" max="24" width="11.28515625" style="2" customWidth="1"/>
    <col min="25" max="16384" width="9.140625" style="1"/>
  </cols>
  <sheetData>
    <row r="1" spans="1:21" s="2" customFormat="1">
      <c r="E1" s="3"/>
      <c r="F1" s="3"/>
      <c r="G1" s="4"/>
      <c r="H1" s="3"/>
      <c r="I1" s="5"/>
      <c r="J1" s="5"/>
    </row>
    <row r="2" spans="1:21" s="2" customFormat="1">
      <c r="E2" s="4"/>
      <c r="F2" s="4"/>
      <c r="G2" s="4"/>
      <c r="H2" s="4"/>
    </row>
    <row r="4" spans="1:21" s="2" customFormat="1" ht="20.25" customHeight="1">
      <c r="I4" s="2" t="s">
        <v>0</v>
      </c>
      <c r="J4" s="70">
        <f>(15200+P11+Q11+R11+P12+Q12+R12+P13+Q13+R13+P14+Q14+R14+P15+Q15+R15+L16+M16+N16+O16+P16+Q16+R16+L17+M17+N17+O17+P17+Q17+R17+P18+Q18+R18+O19+P19+Q19+R19+O20+P20+Q20+R20+M22+N22+O22+P22+Q22+R22+L23+M23+N23+O23+P23+Q23+R23+I24+J24+K24+L24+M24+N24+O24+P24+Q24+R24+I25+J25+K25+L25+M25+N25+O25+P25+Q25+R25+I26+J26+K26+L26+M26+N26+O26+P26+Q26+R26+I27+J27+K27+L27+M27+N27+O27+P27+Q27+R27+I28+J28+K28+L28+M28+I29+J29+S21)-E26-E27-E28-E29</f>
        <v>86515</v>
      </c>
      <c r="K4" s="70"/>
    </row>
    <row r="8" spans="1:21" s="2" customFormat="1"/>
    <row r="9" spans="1:21" s="2" customFormat="1" ht="60.75">
      <c r="A9" s="6" t="s">
        <v>1</v>
      </c>
      <c r="B9" s="6" t="s">
        <v>2</v>
      </c>
      <c r="C9" s="6" t="s">
        <v>3</v>
      </c>
      <c r="D9" s="6" t="s">
        <v>4</v>
      </c>
      <c r="E9" s="7" t="s">
        <v>5</v>
      </c>
      <c r="F9" s="7" t="s">
        <v>6</v>
      </c>
      <c r="G9" s="8" t="s">
        <v>7</v>
      </c>
      <c r="H9" s="9" t="s">
        <v>8</v>
      </c>
      <c r="I9" s="10" t="s">
        <v>9</v>
      </c>
      <c r="J9" s="7" t="s">
        <v>10</v>
      </c>
      <c r="K9" s="7" t="s">
        <v>11</v>
      </c>
      <c r="L9" s="7" t="s">
        <v>12</v>
      </c>
      <c r="M9" s="7" t="s">
        <v>13</v>
      </c>
      <c r="N9" s="7" t="s">
        <v>14</v>
      </c>
      <c r="O9" s="7" t="s">
        <v>15</v>
      </c>
      <c r="P9" s="7" t="s">
        <v>16</v>
      </c>
      <c r="Q9" s="7" t="s">
        <v>17</v>
      </c>
      <c r="R9" s="8" t="s">
        <v>18</v>
      </c>
      <c r="S9" s="9" t="s">
        <v>19</v>
      </c>
      <c r="T9" s="11" t="s">
        <v>20</v>
      </c>
    </row>
    <row r="10" spans="1:21" s="2" customFormat="1">
      <c r="A10" s="12">
        <v>1</v>
      </c>
      <c r="B10" s="13" t="s">
        <v>21</v>
      </c>
      <c r="C10" s="13" t="s">
        <v>22</v>
      </c>
      <c r="D10" s="13" t="s">
        <v>23</v>
      </c>
      <c r="E10" s="13">
        <v>12050</v>
      </c>
      <c r="F10" s="13">
        <v>14159</v>
      </c>
      <c r="G10" s="14"/>
      <c r="H10" s="15">
        <f>F10-E10</f>
        <v>2109</v>
      </c>
      <c r="I10" s="16">
        <v>2959</v>
      </c>
      <c r="J10" s="13">
        <v>2800</v>
      </c>
      <c r="K10" s="13">
        <v>2800</v>
      </c>
      <c r="L10" s="13">
        <v>2800</v>
      </c>
      <c r="M10" s="17">
        <v>2800</v>
      </c>
      <c r="N10" s="13"/>
      <c r="O10" s="13"/>
      <c r="P10" s="13"/>
      <c r="Q10" s="13"/>
      <c r="R10" s="14"/>
      <c r="S10" s="15">
        <f t="shared" ref="S10:S27" si="0">I10+J10+K10+L10+M10+N10+O10+P10+Q10+R10</f>
        <v>14159</v>
      </c>
      <c r="T10" s="18">
        <f>F10-I10-J10-K10-L10-M10-N10-O10-P10-Q10-R10</f>
        <v>0</v>
      </c>
      <c r="U10" s="19">
        <f>S10+T10</f>
        <v>14159</v>
      </c>
    </row>
    <row r="11" spans="1:21" s="2" customFormat="1">
      <c r="A11" s="12">
        <v>2</v>
      </c>
      <c r="B11" s="20" t="s">
        <v>24</v>
      </c>
      <c r="C11" s="20" t="s">
        <v>25</v>
      </c>
      <c r="D11" s="20" t="s">
        <v>26</v>
      </c>
      <c r="E11" s="20">
        <v>10500</v>
      </c>
      <c r="F11" s="20"/>
      <c r="G11" s="21">
        <f t="shared" ref="G11:G22" si="1">E11/100*35+E11</f>
        <v>14175</v>
      </c>
      <c r="H11" s="22">
        <f t="shared" ref="H11:H22" si="2">G11-E11</f>
        <v>3675</v>
      </c>
      <c r="I11" s="23">
        <v>1575</v>
      </c>
      <c r="J11" s="20">
        <v>1400</v>
      </c>
      <c r="K11" s="20">
        <v>1400</v>
      </c>
      <c r="L11" s="20">
        <v>1400</v>
      </c>
      <c r="M11" s="20">
        <v>1400</v>
      </c>
      <c r="N11" s="20">
        <v>1400</v>
      </c>
      <c r="O11" s="20">
        <v>1400</v>
      </c>
      <c r="P11" s="20">
        <v>1400</v>
      </c>
      <c r="Q11" s="20">
        <v>1400</v>
      </c>
      <c r="R11" s="21">
        <v>1400</v>
      </c>
      <c r="S11" s="22">
        <f t="shared" si="0"/>
        <v>14175</v>
      </c>
      <c r="T11" s="24">
        <f t="shared" ref="T11:T23" si="3">G11-I11-J11-K11-L11-M11-N11-O11-P11-Q11-R11</f>
        <v>0</v>
      </c>
      <c r="U11" s="25">
        <f>S11+T11</f>
        <v>14175</v>
      </c>
    </row>
    <row r="12" spans="1:21" s="2" customFormat="1">
      <c r="A12" s="12">
        <v>3</v>
      </c>
      <c r="B12" s="20" t="s">
        <v>24</v>
      </c>
      <c r="C12" s="20" t="s">
        <v>27</v>
      </c>
      <c r="D12" s="20" t="s">
        <v>28</v>
      </c>
      <c r="E12" s="20">
        <v>13500</v>
      </c>
      <c r="F12" s="20"/>
      <c r="G12" s="21">
        <f t="shared" si="1"/>
        <v>18225</v>
      </c>
      <c r="H12" s="22">
        <f t="shared" si="2"/>
        <v>4725</v>
      </c>
      <c r="I12" s="23">
        <v>2000</v>
      </c>
      <c r="J12" s="20">
        <v>2000</v>
      </c>
      <c r="K12" s="20">
        <v>2000</v>
      </c>
      <c r="L12" s="20">
        <v>2000</v>
      </c>
      <c r="M12" s="20">
        <v>2000</v>
      </c>
      <c r="N12" s="20">
        <v>2000</v>
      </c>
      <c r="O12" s="20">
        <v>2000</v>
      </c>
      <c r="P12" s="20">
        <v>2000</v>
      </c>
      <c r="Q12" s="20">
        <v>2225</v>
      </c>
      <c r="R12" s="21"/>
      <c r="S12" s="22">
        <f t="shared" si="0"/>
        <v>18225</v>
      </c>
      <c r="T12" s="24">
        <f t="shared" si="3"/>
        <v>0</v>
      </c>
      <c r="U12" s="25">
        <f t="shared" ref="U12:U27" si="4">T12+S12</f>
        <v>18225</v>
      </c>
    </row>
    <row r="13" spans="1:21" s="2" customFormat="1">
      <c r="A13" s="12">
        <v>4</v>
      </c>
      <c r="B13" s="20" t="s">
        <v>29</v>
      </c>
      <c r="C13" s="20" t="s">
        <v>30</v>
      </c>
      <c r="D13" s="20" t="s">
        <v>31</v>
      </c>
      <c r="E13" s="20">
        <v>14500</v>
      </c>
      <c r="F13" s="20"/>
      <c r="G13" s="21">
        <f t="shared" si="1"/>
        <v>19575</v>
      </c>
      <c r="H13" s="22">
        <f t="shared" si="2"/>
        <v>5075</v>
      </c>
      <c r="I13" s="23">
        <v>1960</v>
      </c>
      <c r="J13" s="20">
        <v>1960</v>
      </c>
      <c r="K13" s="20">
        <v>1960</v>
      </c>
      <c r="L13" s="26">
        <v>1960</v>
      </c>
      <c r="M13" s="20">
        <v>1960</v>
      </c>
      <c r="N13" s="20">
        <v>1960</v>
      </c>
      <c r="O13" s="20">
        <v>1960</v>
      </c>
      <c r="P13" s="20">
        <v>1960</v>
      </c>
      <c r="Q13" s="20">
        <v>1960</v>
      </c>
      <c r="R13" s="21">
        <v>1935</v>
      </c>
      <c r="S13" s="22">
        <f t="shared" si="0"/>
        <v>19575</v>
      </c>
      <c r="T13" s="24">
        <f t="shared" si="3"/>
        <v>0</v>
      </c>
      <c r="U13" s="25">
        <f t="shared" si="4"/>
        <v>19575</v>
      </c>
    </row>
    <row r="14" spans="1:21" s="2" customFormat="1">
      <c r="A14" s="12">
        <v>5</v>
      </c>
      <c r="B14" s="20" t="s">
        <v>32</v>
      </c>
      <c r="C14" s="20" t="s">
        <v>33</v>
      </c>
      <c r="D14" s="20" t="s">
        <v>34</v>
      </c>
      <c r="E14" s="20">
        <v>3500</v>
      </c>
      <c r="F14" s="20"/>
      <c r="G14" s="21">
        <f t="shared" si="1"/>
        <v>4725</v>
      </c>
      <c r="H14" s="22">
        <f t="shared" si="2"/>
        <v>1225</v>
      </c>
      <c r="I14" s="23">
        <v>495</v>
      </c>
      <c r="J14" s="20">
        <v>475</v>
      </c>
      <c r="K14" s="20">
        <v>475</v>
      </c>
      <c r="L14" s="20">
        <v>475</v>
      </c>
      <c r="M14" s="20">
        <v>475</v>
      </c>
      <c r="N14" s="20">
        <v>435</v>
      </c>
      <c r="O14" s="20">
        <v>475</v>
      </c>
      <c r="P14" s="20">
        <v>475</v>
      </c>
      <c r="Q14" s="20">
        <v>500</v>
      </c>
      <c r="R14" s="21">
        <v>445</v>
      </c>
      <c r="S14" s="22">
        <f t="shared" si="0"/>
        <v>4725</v>
      </c>
      <c r="T14" s="24">
        <f t="shared" si="3"/>
        <v>0</v>
      </c>
      <c r="U14" s="25">
        <f t="shared" si="4"/>
        <v>4725</v>
      </c>
    </row>
    <row r="15" spans="1:21" s="2" customFormat="1">
      <c r="A15" s="12">
        <v>6</v>
      </c>
      <c r="B15" s="20" t="s">
        <v>35</v>
      </c>
      <c r="C15" s="20" t="s">
        <v>33</v>
      </c>
      <c r="D15" s="20" t="s">
        <v>36</v>
      </c>
      <c r="E15" s="20">
        <v>4000</v>
      </c>
      <c r="F15" s="20"/>
      <c r="G15" s="21">
        <f t="shared" si="1"/>
        <v>5400</v>
      </c>
      <c r="H15" s="22">
        <f t="shared" si="2"/>
        <v>1400</v>
      </c>
      <c r="I15" s="23">
        <v>540</v>
      </c>
      <c r="J15" s="20">
        <v>540</v>
      </c>
      <c r="K15" s="20">
        <v>540</v>
      </c>
      <c r="L15" s="20">
        <v>540</v>
      </c>
      <c r="M15" s="20">
        <v>540</v>
      </c>
      <c r="N15" s="20">
        <v>540</v>
      </c>
      <c r="O15" s="20">
        <v>550</v>
      </c>
      <c r="P15" s="20">
        <v>540</v>
      </c>
      <c r="Q15" s="20">
        <v>550</v>
      </c>
      <c r="R15" s="21">
        <v>520</v>
      </c>
      <c r="S15" s="22">
        <f t="shared" si="0"/>
        <v>5400</v>
      </c>
      <c r="T15" s="24">
        <f t="shared" si="3"/>
        <v>0</v>
      </c>
      <c r="U15" s="25">
        <f t="shared" si="4"/>
        <v>5400</v>
      </c>
    </row>
    <row r="16" spans="1:21" s="2" customFormat="1">
      <c r="A16" s="12">
        <v>7</v>
      </c>
      <c r="B16" s="27" t="s">
        <v>24</v>
      </c>
      <c r="C16" s="12" t="s">
        <v>33</v>
      </c>
      <c r="D16" s="12" t="s">
        <v>37</v>
      </c>
      <c r="E16" s="28">
        <v>17500</v>
      </c>
      <c r="F16" s="12"/>
      <c r="G16" s="29">
        <f t="shared" si="1"/>
        <v>23625</v>
      </c>
      <c r="H16" s="30">
        <f t="shared" si="2"/>
        <v>6125</v>
      </c>
      <c r="I16" s="31">
        <v>2650</v>
      </c>
      <c r="J16" s="32">
        <v>2650</v>
      </c>
      <c r="K16" s="32">
        <v>2650</v>
      </c>
      <c r="L16" s="33">
        <v>2000</v>
      </c>
      <c r="M16" s="32"/>
      <c r="N16" s="32"/>
      <c r="O16" s="32"/>
      <c r="P16" s="32"/>
      <c r="Q16" s="32"/>
      <c r="R16" s="34"/>
      <c r="S16" s="35">
        <f t="shared" si="0"/>
        <v>9950</v>
      </c>
      <c r="T16" s="36">
        <f t="shared" si="3"/>
        <v>13675</v>
      </c>
      <c r="U16" s="37">
        <f t="shared" si="4"/>
        <v>23625</v>
      </c>
    </row>
    <row r="17" spans="1:21" s="2" customFormat="1">
      <c r="A17" s="12">
        <v>8</v>
      </c>
      <c r="B17" s="27" t="s">
        <v>24</v>
      </c>
      <c r="C17" s="12" t="s">
        <v>38</v>
      </c>
      <c r="D17" s="12" t="s">
        <v>39</v>
      </c>
      <c r="E17" s="28">
        <v>12500</v>
      </c>
      <c r="F17" s="12"/>
      <c r="G17" s="29">
        <f t="shared" si="1"/>
        <v>16875</v>
      </c>
      <c r="H17" s="30">
        <f t="shared" si="2"/>
        <v>4375</v>
      </c>
      <c r="I17" s="38">
        <v>1700</v>
      </c>
      <c r="J17" s="28">
        <v>1700</v>
      </c>
      <c r="K17" s="28">
        <v>1800</v>
      </c>
      <c r="L17" s="28">
        <v>1350</v>
      </c>
      <c r="M17" s="28"/>
      <c r="N17" s="28"/>
      <c r="O17" s="28"/>
      <c r="P17" s="28"/>
      <c r="Q17" s="28"/>
      <c r="R17" s="39"/>
      <c r="S17" s="35">
        <f t="shared" si="0"/>
        <v>6550</v>
      </c>
      <c r="T17" s="36">
        <f t="shared" si="3"/>
        <v>10325</v>
      </c>
      <c r="U17" s="37">
        <f t="shared" si="4"/>
        <v>16875</v>
      </c>
    </row>
    <row r="18" spans="1:21" s="2" customFormat="1">
      <c r="A18" s="12">
        <v>9</v>
      </c>
      <c r="B18" s="20" t="s">
        <v>29</v>
      </c>
      <c r="C18" s="20" t="s">
        <v>40</v>
      </c>
      <c r="D18" s="20" t="s">
        <v>41</v>
      </c>
      <c r="E18" s="20">
        <v>1400</v>
      </c>
      <c r="F18" s="20"/>
      <c r="G18" s="21">
        <f t="shared" si="1"/>
        <v>1890</v>
      </c>
      <c r="H18" s="22">
        <f t="shared" si="2"/>
        <v>490</v>
      </c>
      <c r="I18" s="23">
        <v>200</v>
      </c>
      <c r="J18" s="20">
        <v>200</v>
      </c>
      <c r="K18" s="20">
        <v>185</v>
      </c>
      <c r="L18" s="20">
        <v>190</v>
      </c>
      <c r="M18" s="20">
        <v>175</v>
      </c>
      <c r="N18" s="20">
        <v>200</v>
      </c>
      <c r="O18" s="20">
        <v>200</v>
      </c>
      <c r="P18" s="20">
        <v>200</v>
      </c>
      <c r="Q18" s="20">
        <v>340</v>
      </c>
      <c r="R18" s="21"/>
      <c r="S18" s="22">
        <f t="shared" si="0"/>
        <v>1890</v>
      </c>
      <c r="T18" s="24">
        <f t="shared" si="3"/>
        <v>0</v>
      </c>
      <c r="U18" s="25">
        <f t="shared" si="4"/>
        <v>1890</v>
      </c>
    </row>
    <row r="19" spans="1:21" s="2" customFormat="1">
      <c r="A19" s="12">
        <v>10</v>
      </c>
      <c r="B19" s="20" t="s">
        <v>24</v>
      </c>
      <c r="C19" s="20" t="s">
        <v>42</v>
      </c>
      <c r="D19" s="20" t="s">
        <v>43</v>
      </c>
      <c r="E19" s="20">
        <v>11000</v>
      </c>
      <c r="F19" s="20"/>
      <c r="G19" s="21">
        <f t="shared" si="1"/>
        <v>14850</v>
      </c>
      <c r="H19" s="22">
        <f t="shared" si="2"/>
        <v>3850</v>
      </c>
      <c r="I19" s="23">
        <v>1485</v>
      </c>
      <c r="J19" s="20">
        <v>1485</v>
      </c>
      <c r="K19" s="20">
        <v>1485</v>
      </c>
      <c r="L19" s="20">
        <v>1485</v>
      </c>
      <c r="M19" s="20">
        <v>1485</v>
      </c>
      <c r="N19" s="20">
        <v>1485</v>
      </c>
      <c r="O19" s="20">
        <v>1485</v>
      </c>
      <c r="P19" s="20">
        <v>1485</v>
      </c>
      <c r="Q19" s="20">
        <v>1485</v>
      </c>
      <c r="R19" s="21">
        <v>1485</v>
      </c>
      <c r="S19" s="22">
        <f t="shared" si="0"/>
        <v>14850</v>
      </c>
      <c r="T19" s="24">
        <f t="shared" si="3"/>
        <v>0</v>
      </c>
      <c r="U19" s="25">
        <f t="shared" si="4"/>
        <v>14850</v>
      </c>
    </row>
    <row r="20" spans="1:21" s="2" customFormat="1">
      <c r="A20" s="12">
        <v>11</v>
      </c>
      <c r="B20" s="20" t="s">
        <v>24</v>
      </c>
      <c r="C20" s="20" t="s">
        <v>44</v>
      </c>
      <c r="D20" s="20" t="s">
        <v>45</v>
      </c>
      <c r="E20" s="20">
        <v>5000</v>
      </c>
      <c r="F20" s="20"/>
      <c r="G20" s="21">
        <f t="shared" si="1"/>
        <v>6750</v>
      </c>
      <c r="H20" s="22">
        <f t="shared" si="2"/>
        <v>1750</v>
      </c>
      <c r="I20" s="23">
        <v>755</v>
      </c>
      <c r="J20" s="20">
        <v>690</v>
      </c>
      <c r="K20" s="20">
        <v>675</v>
      </c>
      <c r="L20" s="20">
        <v>675</v>
      </c>
      <c r="M20" s="20">
        <v>675</v>
      </c>
      <c r="N20" s="20">
        <v>675</v>
      </c>
      <c r="O20" s="20">
        <v>675</v>
      </c>
      <c r="P20" s="20">
        <v>675</v>
      </c>
      <c r="Q20" s="20">
        <v>675</v>
      </c>
      <c r="R20" s="21">
        <v>580</v>
      </c>
      <c r="S20" s="40">
        <f t="shared" si="0"/>
        <v>6750</v>
      </c>
      <c r="T20" s="24">
        <f t="shared" si="3"/>
        <v>0</v>
      </c>
      <c r="U20" s="41">
        <f t="shared" si="4"/>
        <v>6750</v>
      </c>
    </row>
    <row r="21" spans="1:21" s="2" customFormat="1">
      <c r="A21" s="12">
        <v>12</v>
      </c>
      <c r="B21" s="27" t="s">
        <v>46</v>
      </c>
      <c r="C21" s="12" t="s">
        <v>47</v>
      </c>
      <c r="D21" s="12" t="s">
        <v>48</v>
      </c>
      <c r="E21" s="28">
        <v>6250</v>
      </c>
      <c r="F21" s="12"/>
      <c r="G21" s="29">
        <f t="shared" si="1"/>
        <v>8437.5</v>
      </c>
      <c r="H21" s="30">
        <f t="shared" si="2"/>
        <v>2187.5</v>
      </c>
      <c r="I21" s="42">
        <v>850</v>
      </c>
      <c r="J21" s="43">
        <v>850</v>
      </c>
      <c r="K21" s="44">
        <v>850</v>
      </c>
      <c r="L21" s="44">
        <v>850</v>
      </c>
      <c r="M21" s="43">
        <v>850</v>
      </c>
      <c r="N21" s="43"/>
      <c r="O21" s="43"/>
      <c r="P21" s="43"/>
      <c r="Q21" s="43"/>
      <c r="R21" s="45"/>
      <c r="S21" s="46">
        <f t="shared" si="0"/>
        <v>4250</v>
      </c>
      <c r="T21" s="47">
        <f t="shared" si="3"/>
        <v>4187.5</v>
      </c>
      <c r="U21" s="37">
        <f t="shared" si="4"/>
        <v>8437.5</v>
      </c>
    </row>
    <row r="22" spans="1:21" s="2" customFormat="1">
      <c r="A22" s="12">
        <v>13</v>
      </c>
      <c r="B22" s="20" t="s">
        <v>32</v>
      </c>
      <c r="C22" s="20" t="s">
        <v>49</v>
      </c>
      <c r="D22" s="20" t="s">
        <v>50</v>
      </c>
      <c r="E22" s="20">
        <v>12000</v>
      </c>
      <c r="F22" s="20"/>
      <c r="G22" s="21">
        <f t="shared" si="1"/>
        <v>16200</v>
      </c>
      <c r="H22" s="22">
        <f t="shared" si="2"/>
        <v>4200</v>
      </c>
      <c r="I22" s="23">
        <v>1620</v>
      </c>
      <c r="J22" s="20">
        <v>1660</v>
      </c>
      <c r="K22" s="20">
        <v>1625</v>
      </c>
      <c r="L22" s="20">
        <v>1625</v>
      </c>
      <c r="M22" s="20">
        <v>1660</v>
      </c>
      <c r="N22" s="20">
        <v>1600</v>
      </c>
      <c r="O22" s="20">
        <v>1635</v>
      </c>
      <c r="P22" s="20">
        <v>1650</v>
      </c>
      <c r="Q22" s="26">
        <v>1650</v>
      </c>
      <c r="R22" s="48">
        <v>1475</v>
      </c>
      <c r="S22" s="22">
        <f t="shared" si="0"/>
        <v>16200</v>
      </c>
      <c r="T22" s="49">
        <f t="shared" si="3"/>
        <v>0</v>
      </c>
      <c r="U22" s="25">
        <f t="shared" si="4"/>
        <v>16200</v>
      </c>
    </row>
    <row r="23" spans="1:21" s="2" customFormat="1">
      <c r="A23" s="12">
        <v>14</v>
      </c>
      <c r="B23" s="20" t="s">
        <v>51</v>
      </c>
      <c r="C23" s="20" t="s">
        <v>49</v>
      </c>
      <c r="D23" s="20" t="s">
        <v>52</v>
      </c>
      <c r="E23" s="20">
        <v>19000</v>
      </c>
      <c r="F23" s="20"/>
      <c r="G23" s="21">
        <v>24000</v>
      </c>
      <c r="H23" s="50">
        <v>5001</v>
      </c>
      <c r="I23" s="51">
        <v>2405</v>
      </c>
      <c r="J23" s="20">
        <v>2400</v>
      </c>
      <c r="K23" s="20">
        <v>2400</v>
      </c>
      <c r="L23" s="20">
        <v>2500</v>
      </c>
      <c r="M23" s="20">
        <v>2400</v>
      </c>
      <c r="N23" s="20">
        <v>2400</v>
      </c>
      <c r="O23" s="20">
        <v>2400</v>
      </c>
      <c r="P23" s="20">
        <v>2400</v>
      </c>
      <c r="Q23" s="26">
        <v>2400</v>
      </c>
      <c r="R23" s="48">
        <v>2300</v>
      </c>
      <c r="S23" s="50">
        <f t="shared" si="0"/>
        <v>24005</v>
      </c>
      <c r="T23" s="49">
        <f t="shared" si="3"/>
        <v>-5</v>
      </c>
      <c r="U23" s="52">
        <f t="shared" si="4"/>
        <v>24000</v>
      </c>
    </row>
    <row r="24" spans="1:21" s="2" customFormat="1">
      <c r="A24" s="12">
        <v>15</v>
      </c>
      <c r="B24" s="27" t="s">
        <v>53</v>
      </c>
      <c r="C24" s="12" t="s">
        <v>54</v>
      </c>
      <c r="D24" s="12" t="s">
        <v>55</v>
      </c>
      <c r="E24" s="28">
        <v>12100</v>
      </c>
      <c r="F24" s="12"/>
      <c r="G24" s="29">
        <f>E24/100*35+E24</f>
        <v>16335</v>
      </c>
      <c r="H24" s="53">
        <f>G24-E24</f>
        <v>4235</v>
      </c>
      <c r="I24" s="54">
        <v>1700</v>
      </c>
      <c r="J24" s="43">
        <v>1750</v>
      </c>
      <c r="K24" s="43">
        <v>1600</v>
      </c>
      <c r="L24" s="43">
        <v>1600</v>
      </c>
      <c r="M24" s="44">
        <v>1600</v>
      </c>
      <c r="N24" s="44">
        <v>1600</v>
      </c>
      <c r="O24" s="43">
        <v>1600</v>
      </c>
      <c r="P24" s="43">
        <v>1600</v>
      </c>
      <c r="Q24" s="43"/>
      <c r="R24" s="45"/>
      <c r="S24" s="55">
        <f t="shared" si="0"/>
        <v>13050</v>
      </c>
      <c r="T24" s="56">
        <f>G24-S24</f>
        <v>3285</v>
      </c>
      <c r="U24" s="57">
        <f t="shared" si="4"/>
        <v>16335</v>
      </c>
    </row>
    <row r="25" spans="1:21" s="2" customFormat="1">
      <c r="A25" s="12">
        <v>16</v>
      </c>
      <c r="B25" s="20" t="s">
        <v>56</v>
      </c>
      <c r="C25" s="20" t="s">
        <v>57</v>
      </c>
      <c r="D25" s="20" t="s">
        <v>58</v>
      </c>
      <c r="E25" s="20">
        <v>2500</v>
      </c>
      <c r="F25" s="20"/>
      <c r="G25" s="21"/>
      <c r="H25" s="20"/>
      <c r="I25" s="51">
        <v>500</v>
      </c>
      <c r="J25" s="26">
        <v>500</v>
      </c>
      <c r="K25" s="26">
        <v>1500</v>
      </c>
      <c r="L25" s="20"/>
      <c r="M25" s="20"/>
      <c r="N25" s="20"/>
      <c r="O25" s="20"/>
      <c r="P25" s="20"/>
      <c r="Q25" s="20"/>
      <c r="R25" s="21"/>
      <c r="S25" s="49">
        <f t="shared" si="0"/>
        <v>2500</v>
      </c>
      <c r="T25" s="58">
        <f>E25-S25</f>
        <v>0</v>
      </c>
      <c r="U25" s="20">
        <f t="shared" si="4"/>
        <v>2500</v>
      </c>
    </row>
    <row r="26" spans="1:21" s="2" customFormat="1">
      <c r="A26" s="12">
        <v>17</v>
      </c>
      <c r="B26" s="20" t="s">
        <v>59</v>
      </c>
      <c r="C26" s="20" t="s">
        <v>60</v>
      </c>
      <c r="D26" s="20" t="s">
        <v>61</v>
      </c>
      <c r="E26" s="20">
        <v>2250</v>
      </c>
      <c r="F26" s="20">
        <v>2700</v>
      </c>
      <c r="G26" s="21"/>
      <c r="H26" s="20">
        <v>450</v>
      </c>
      <c r="I26" s="51">
        <v>550</v>
      </c>
      <c r="J26" s="20">
        <v>550</v>
      </c>
      <c r="K26" s="20">
        <v>550</v>
      </c>
      <c r="L26" s="26">
        <v>550</v>
      </c>
      <c r="M26" s="26">
        <v>500</v>
      </c>
      <c r="N26" s="20"/>
      <c r="O26" s="20"/>
      <c r="P26" s="20"/>
      <c r="Q26" s="20"/>
      <c r="R26" s="21"/>
      <c r="S26" s="58">
        <f t="shared" si="0"/>
        <v>2700</v>
      </c>
      <c r="T26" s="58">
        <f>F26-I26-J26-K26-L26-M26-N26-O26-P26-Q26-R26</f>
        <v>0</v>
      </c>
      <c r="U26" s="20">
        <f t="shared" si="4"/>
        <v>2700</v>
      </c>
    </row>
    <row r="27" spans="1:21" s="2" customFormat="1">
      <c r="A27" s="12">
        <v>18</v>
      </c>
      <c r="B27" s="27" t="s">
        <v>51</v>
      </c>
      <c r="C27" s="12" t="s">
        <v>62</v>
      </c>
      <c r="D27" s="12" t="s">
        <v>63</v>
      </c>
      <c r="E27" s="28">
        <v>16400</v>
      </c>
      <c r="F27" s="12"/>
      <c r="G27" s="29">
        <f>E27/100*35+E27</f>
        <v>22140</v>
      </c>
      <c r="H27" s="59">
        <f>G27-E27</f>
        <v>5740</v>
      </c>
      <c r="I27" s="60">
        <v>2250</v>
      </c>
      <c r="J27" s="61">
        <v>2250</v>
      </c>
      <c r="K27" s="62">
        <v>2250</v>
      </c>
      <c r="L27" s="62">
        <v>2250</v>
      </c>
      <c r="M27" s="62">
        <v>2250</v>
      </c>
      <c r="N27" s="61"/>
      <c r="O27" s="61"/>
      <c r="P27" s="61"/>
      <c r="Q27" s="61"/>
      <c r="R27" s="63"/>
      <c r="S27" s="64">
        <f t="shared" si="0"/>
        <v>11250</v>
      </c>
      <c r="T27" s="56">
        <f>G27-I27-J27-K27-L27-M27-N27-O27-P27-Q27-R27</f>
        <v>10890</v>
      </c>
      <c r="U27" s="4">
        <f t="shared" si="4"/>
        <v>22140</v>
      </c>
    </row>
    <row r="28" spans="1:21" s="2" customFormat="1">
      <c r="A28" s="12">
        <v>19</v>
      </c>
      <c r="B28" s="20" t="s">
        <v>64</v>
      </c>
      <c r="C28" s="20"/>
      <c r="D28" s="20"/>
      <c r="E28" s="20">
        <v>4250</v>
      </c>
      <c r="F28" s="20"/>
      <c r="G28" s="21"/>
      <c r="H28" s="20"/>
      <c r="I28" s="51">
        <v>2000</v>
      </c>
      <c r="J28" s="20">
        <v>2250</v>
      </c>
      <c r="K28" s="26"/>
      <c r="L28" s="20"/>
      <c r="M28" s="20"/>
      <c r="N28" s="20"/>
      <c r="O28" s="20"/>
      <c r="P28" s="20"/>
      <c r="Q28" s="20"/>
      <c r="R28" s="21"/>
      <c r="S28" s="58">
        <f>I28+J28+K28</f>
        <v>4250</v>
      </c>
      <c r="T28" s="58">
        <f>E28-S28</f>
        <v>0</v>
      </c>
    </row>
    <row r="29" spans="1:21" s="2" customFormat="1">
      <c r="A29" s="12">
        <v>20</v>
      </c>
      <c r="B29" s="20" t="s">
        <v>65</v>
      </c>
      <c r="C29" s="20"/>
      <c r="D29" s="20"/>
      <c r="E29" s="20">
        <v>4000</v>
      </c>
      <c r="F29" s="20"/>
      <c r="G29" s="21"/>
      <c r="H29" s="20"/>
      <c r="I29" s="51">
        <v>4000</v>
      </c>
      <c r="J29" s="20"/>
      <c r="K29" s="20"/>
      <c r="L29" s="20"/>
      <c r="M29" s="20"/>
      <c r="N29" s="20"/>
      <c r="O29" s="20"/>
      <c r="P29" s="20"/>
      <c r="Q29" s="20"/>
      <c r="R29" s="21"/>
      <c r="S29" s="58"/>
      <c r="T29" s="58"/>
    </row>
    <row r="30" spans="1:21" s="2" customFormat="1">
      <c r="A30" s="4"/>
      <c r="B30" s="4"/>
      <c r="C30" s="4"/>
      <c r="D30" s="4"/>
      <c r="E30" s="4"/>
      <c r="F30" s="4"/>
      <c r="G30" s="4"/>
      <c r="H30" s="65"/>
      <c r="I30" s="4"/>
      <c r="J30" s="4"/>
      <c r="K30" s="4"/>
      <c r="L30" s="4"/>
      <c r="M30" s="4"/>
      <c r="N30" s="4"/>
      <c r="O30" s="4"/>
      <c r="P30" s="4"/>
      <c r="Q30" s="4"/>
      <c r="R30" s="66"/>
      <c r="S30" s="65"/>
      <c r="T30" s="67">
        <f>T10+T11+T12+T13+T14+T15+T16+T17+T18+T19+T20+T21+T22+T23+T24+T25+T26+T27+T28</f>
        <v>42357.5</v>
      </c>
    </row>
    <row r="31" spans="1:21" s="2" customFormat="1" ht="20.25" customHeight="1">
      <c r="L31" s="71"/>
      <c r="M31" s="71"/>
      <c r="N31" s="71"/>
      <c r="O31" s="71"/>
      <c r="P31" s="71"/>
      <c r="Q31" s="71"/>
      <c r="R31" s="71"/>
      <c r="T31" s="2">
        <f>T16+T17</f>
        <v>24000</v>
      </c>
    </row>
    <row r="32" spans="1:21" s="2" customFormat="1" ht="20.25" customHeight="1">
      <c r="L32" s="70"/>
      <c r="M32" s="70"/>
      <c r="N32" s="70"/>
      <c r="O32" s="70"/>
      <c r="P32" s="70"/>
      <c r="Q32" s="70"/>
      <c r="R32" s="70"/>
    </row>
    <row r="33" spans="7:18" s="2" customFormat="1">
      <c r="L33" s="70"/>
      <c r="M33" s="70"/>
      <c r="N33" s="70"/>
      <c r="O33" s="70"/>
      <c r="P33" s="70"/>
      <c r="Q33" s="70"/>
      <c r="R33" s="70"/>
    </row>
    <row r="34" spans="7:18" s="2" customFormat="1" ht="20.25" customHeight="1">
      <c r="L34" s="70"/>
      <c r="M34" s="70"/>
      <c r="N34" s="70"/>
      <c r="O34" s="70"/>
      <c r="P34" s="70"/>
      <c r="Q34" s="70"/>
      <c r="R34" s="70"/>
    </row>
    <row r="35" spans="7:18" s="2" customFormat="1" ht="20.25" customHeight="1">
      <c r="L35" s="70"/>
      <c r="M35" s="70"/>
      <c r="N35" s="70"/>
      <c r="O35" s="70"/>
      <c r="P35" s="70"/>
      <c r="Q35" s="70"/>
      <c r="R35" s="70"/>
    </row>
    <row r="36" spans="7:18" s="2" customFormat="1">
      <c r="K36" s="68"/>
    </row>
    <row r="37" spans="7:18" s="2" customFormat="1">
      <c r="G37" s="69"/>
      <c r="H37" s="69"/>
    </row>
    <row r="38" spans="7:18" s="2" customFormat="1">
      <c r="H38" s="69"/>
    </row>
    <row r="43" spans="7:18" s="2" customFormat="1" ht="20.25" customHeight="1"/>
  </sheetData>
  <mergeCells count="6">
    <mergeCell ref="L35:R35"/>
    <mergeCell ref="J4:K4"/>
    <mergeCell ref="L31:R31"/>
    <mergeCell ref="L32:R32"/>
    <mergeCell ref="L33:R33"/>
    <mergeCell ref="L34:R34"/>
  </mergeCells>
  <pageMargins left="0.69999998807907104" right="0.69999998807907104" top="0.75" bottom="0.75" header="0.30000001192092901" footer="0.30000001192092901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9.140625" defaultRowHeight="15" customHeight="1"/>
  <cols>
    <col min="1" max="2" width="9.140625" style="2" customWidth="1"/>
    <col min="3" max="16384" width="9.140625" style="1"/>
  </cols>
  <sheetData/>
  <pageMargins left="0.69999998807907104" right="0.69999998807907104" top="0.75" bottom="0.75" header="0.30000001192092901" footer="0.3000000119209290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9.140625" defaultRowHeight="15" customHeight="1"/>
  <cols>
    <col min="1" max="2" width="9.140625" style="2" customWidth="1"/>
    <col min="3" max="16384" width="9.140625" style="1"/>
  </cols>
  <sheetData/>
  <pageMargins left="0.69999998807907104" right="0.69999998807907104" top="0.75" bottom="0.75" header="0.30000001192092901" footer="0.3000000119209290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Hasap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*</cp:lastModifiedBy>
  <dcterms:modified xsi:type="dcterms:W3CDTF">2024-03-23T19:05:06Z</dcterms:modified>
</cp:coreProperties>
</file>