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cel Projects\"/>
    </mc:Choice>
  </mc:AlternateContent>
  <xr:revisionPtr revIDLastSave="0" documentId="13_ncr:1_{7EDC2518-A248-417D-8B15-E3A511A8BCD3}" xr6:coauthVersionLast="47" xr6:coauthVersionMax="47" xr10:uidLastSave="{00000000-0000-0000-0000-000000000000}"/>
  <bookViews>
    <workbookView xWindow="-120" yWindow="-120" windowWidth="20730" windowHeight="11160" firstSheet="1" activeTab="5" xr2:uid="{5359768C-888E-42AA-98FE-65BC42552D0E}"/>
  </bookViews>
  <sheets>
    <sheet name="Calc" sheetId="1" state="hidden" r:id="rId1"/>
    <sheet name="Info" sheetId="8" r:id="rId2"/>
    <sheet name="Tracker" sheetId="4" r:id="rId3"/>
    <sheet name="Sheet1" sheetId="6" state="hidden" r:id="rId4"/>
    <sheet name="Dashboard" sheetId="9" r:id="rId5"/>
    <sheet name="Track Logs" sheetId="13" r:id="rId6"/>
    <sheet name="Sheet3" sheetId="14" state="hidden" r:id="rId7"/>
  </sheets>
  <definedNames>
    <definedName name="_xlcn.WorksheetConnection_Project_Management.xlsxIssue_Tracker1" hidden="1">Issue_Tracker</definedName>
    <definedName name="_xlcn.WorksheetConnection_Project_Management.xlsxIssue_Tracker21" hidden="1">Issue_Tracker2[]</definedName>
    <definedName name="_xlcn.WorksheetConnection_Project_Management.xlsxNames1" hidden="1">Names</definedName>
    <definedName name="_xlcn.WorksheetConnection_Project_Management.xlsxUser_Info101" hidden="1">User_Info[]</definedName>
    <definedName name="Category" localSheetId="4">#REF!</definedName>
    <definedName name="Category" localSheetId="1">#REF!</definedName>
    <definedName name="Category">#REF!</definedName>
    <definedName name="Monitor">#REF!</definedName>
    <definedName name="Name" localSheetId="4">#REF!</definedName>
    <definedName name="Name" localSheetId="1">#REF!</definedName>
    <definedName name="Name">#REF!</definedName>
    <definedName name="new" localSheetId="4">#REF!</definedName>
    <definedName name="new">#REF!</definedName>
    <definedName name="Preferred_Name" localSheetId="5">User_Info[Preferred Username]</definedName>
    <definedName name="Preferred_Name">User_Info[Preferred Username]</definedName>
    <definedName name="Progress" localSheetId="4">#REF!</definedName>
    <definedName name="Progress" localSheetId="1">#REF!</definedName>
    <definedName name="Progress">#REF!</definedName>
    <definedName name="Progress_Monitor">#REF!</definedName>
    <definedName name="Progress_Values" localSheetId="5">Progress_Value[Progress Value]</definedName>
    <definedName name="Progress_Values">Progress_Value[Progress Value]</definedName>
    <definedName name="Project_Begins">#REF!</definedName>
    <definedName name="Project_Category" localSheetId="5">Categories[Type]</definedName>
    <definedName name="Project_Category">Categories[Type]</definedName>
    <definedName name="Username" localSheetId="4">User_Info[Preferred Username]</definedName>
    <definedName name="Username" localSheetId="1">User_Info[Preferred Username]</definedName>
    <definedName name="Username">#REF!</definedName>
    <definedName name="w">#REF!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User_Info10" name="User_Info10" connection="WorksheetConnection_Project_Management.xlsx!User_Info10"/>
          <x15:modelTable id="Names" name="Names" connection="WorksheetConnection_Project_Management.xlsx!Names"/>
          <x15:modelTable id="Issue_Tracker2" name="Issue_Tracker2" connection="WorksheetConnection_Project_Management.xlsx!Issue_Tracker2"/>
          <x15:modelTable id="Issue_Tracker" name="Issue_Tracker" connection="WorksheetConnection_Project_Management.xlsx!Issue_Tracker"/>
        </x15:modelTables>
        <x15:modelRelationships>
          <x15:modelRelationship fromTable="Issue_Tracker2" fromColumn="Assigned To" toTable="User_Info10" toColumn="Preferred Username"/>
        </x15:modelRelationships>
      </x15:dataModel>
    </ext>
  </extLst>
</workbook>
</file>

<file path=xl/calcChain.xml><?xml version="1.0" encoding="utf-8"?>
<calcChain xmlns="http://schemas.openxmlformats.org/spreadsheetml/2006/main">
  <c r="D10" i="14" l="1"/>
  <c r="D5" i="14"/>
  <c r="J3" i="13"/>
  <c r="K3" i="13" s="1"/>
  <c r="L3" i="13" s="1"/>
  <c r="M3" i="13" s="1"/>
  <c r="N3" i="13" s="1"/>
  <c r="O3" i="13" s="1"/>
  <c r="P3" i="13" s="1"/>
  <c r="Q3" i="13" s="1"/>
  <c r="R3" i="13" s="1"/>
  <c r="D17" i="1"/>
  <c r="D16" i="1"/>
  <c r="D15" i="1"/>
  <c r="J2" i="13" l="1"/>
  <c r="J1" i="13" s="1"/>
  <c r="N2" i="13" l="1"/>
  <c r="O1" i="13" s="1"/>
  <c r="S3" i="13"/>
  <c r="R2" i="13" l="1"/>
  <c r="T1" i="13" s="1"/>
  <c r="T3" i="13"/>
  <c r="U3" i="13" s="1"/>
  <c r="V3" i="13" s="1"/>
  <c r="W3" i="13" s="1"/>
  <c r="X3" i="13" l="1"/>
  <c r="Y3" i="13" s="1"/>
  <c r="Z3" i="13" s="1"/>
  <c r="AA3" i="13" s="1"/>
  <c r="V2" i="13"/>
  <c r="Z2" i="13" l="1"/>
  <c r="Y1" i="13" s="1"/>
  <c r="AB3" i="13"/>
  <c r="AC3" i="13" s="1"/>
  <c r="AD3" i="13" s="1"/>
  <c r="AE3" i="13" s="1"/>
  <c r="AD2" i="13" l="1"/>
  <c r="AD1" i="13" s="1"/>
  <c r="AF3" i="13"/>
  <c r="AG3" i="13" s="1"/>
  <c r="AH3" i="13" s="1"/>
  <c r="AI3" i="13" s="1"/>
  <c r="AH2" i="13" l="1"/>
  <c r="AI1" i="13" s="1"/>
  <c r="AJ3" i="13"/>
  <c r="AK3" i="13" s="1"/>
  <c r="AL3" i="13" s="1"/>
  <c r="AM3" i="13" s="1"/>
  <c r="AN3" i="13" l="1"/>
  <c r="AO3" i="13" s="1"/>
  <c r="AP3" i="13" s="1"/>
  <c r="AQ3" i="13" s="1"/>
  <c r="AL2" i="13"/>
  <c r="AP2" i="13" l="1"/>
  <c r="AN1" i="13" s="1"/>
  <c r="AR3" i="13"/>
  <c r="AS3" i="13" s="1"/>
  <c r="AT3" i="13" s="1"/>
  <c r="AU3" i="13" s="1"/>
  <c r="AV3" i="13" s="1"/>
  <c r="AW3" i="13" s="1"/>
  <c r="AT2" i="13" l="1"/>
  <c r="AS1" i="13" s="1"/>
  <c r="AX3" i="13"/>
  <c r="AY3" i="13" s="1"/>
  <c r="AZ3" i="13" s="1"/>
  <c r="BA3" i="13" s="1"/>
  <c r="BB3" i="13" s="1"/>
  <c r="BC3" i="13" l="1"/>
  <c r="BD3" i="13" s="1"/>
  <c r="BE3" i="13" s="1"/>
  <c r="BF3" i="13" s="1"/>
  <c r="AZ2" i="13"/>
  <c r="AX1" i="13" s="1"/>
  <c r="BG3" i="13" l="1"/>
  <c r="BH3" i="13" s="1"/>
  <c r="BI3" i="13" s="1"/>
  <c r="BJ3" i="13" s="1"/>
  <c r="BK3" i="13" s="1"/>
  <c r="BD2" i="13"/>
  <c r="BD1" i="13" s="1"/>
  <c r="BL3" i="13" l="1"/>
  <c r="BM3" i="13" s="1"/>
  <c r="BI2" i="13"/>
  <c r="BI1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Kemi</author>
  </authors>
  <commentList>
    <comment ref="E2" authorId="0" shapeId="0" xr:uid="{0A6176B8-A03A-409F-8129-07AB6F856F20}">
      <text>
        <r>
          <rPr>
            <b/>
            <sz val="9"/>
            <color indexed="81"/>
            <rFont val="Tahoma"/>
            <family val="2"/>
          </rPr>
          <t>Kemi:</t>
        </r>
        <r>
          <rPr>
            <sz val="9"/>
            <color indexed="81"/>
            <rFont val="Tahoma"/>
            <family val="2"/>
          </rPr>
          <t xml:space="preserve">
Right-click table below and select refresh to refresh your data and track the time :)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E7AA73-2F18-43CA-ABC5-38D4F6E87ED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674B192-A320-407C-BC48-1064EF080FC6}" name="WorksheetConnection_Project_Management.xlsx!Issue_Tracker" type="102" refreshedVersion="8" minRefreshableVersion="5">
    <extLst>
      <ext xmlns:x15="http://schemas.microsoft.com/office/spreadsheetml/2010/11/main" uri="{DE250136-89BD-433C-8126-D09CA5730AF9}">
        <x15:connection id="Issue_Tracker">
          <x15:rangePr sourceName="_xlcn.WorksheetConnection_Project_Management.xlsxIssue_Tracker1"/>
        </x15:connection>
      </ext>
    </extLst>
  </connection>
  <connection id="3" xr16:uid="{3B58545A-16BF-4691-A1AC-E51156D269EE}" name="WorksheetConnection_Project_Management.xlsx!Issue_Tracker2" type="102" refreshedVersion="8" minRefreshableVersion="5">
    <extLst>
      <ext xmlns:x15="http://schemas.microsoft.com/office/spreadsheetml/2010/11/main" uri="{DE250136-89BD-433C-8126-D09CA5730AF9}">
        <x15:connection id="Issue_Tracker2">
          <x15:rangePr sourceName="_xlcn.WorksheetConnection_Project_Management.xlsxIssue_Tracker21"/>
        </x15:connection>
      </ext>
    </extLst>
  </connection>
  <connection id="4" xr16:uid="{0144C0AC-D95F-4CB3-9CE4-2C3E695B4D40}" name="WorksheetConnection_Project_Management.xlsx!Names" type="102" refreshedVersion="8" minRefreshableVersion="5">
    <extLst>
      <ext xmlns:x15="http://schemas.microsoft.com/office/spreadsheetml/2010/11/main" uri="{DE250136-89BD-433C-8126-D09CA5730AF9}">
        <x15:connection id="Names">
          <x15:rangePr sourceName="_xlcn.WorksheetConnection_Project_Management.xlsxNames1"/>
        </x15:connection>
      </ext>
    </extLst>
  </connection>
  <connection id="5" xr16:uid="{EA605D9F-7AD6-40A1-8A7D-6B5E4B9BF9FF}" name="WorksheetConnection_Project_Management.xlsx!User_Info10" type="102" refreshedVersion="8" minRefreshableVersion="5">
    <extLst>
      <ext xmlns:x15="http://schemas.microsoft.com/office/spreadsheetml/2010/11/main" uri="{DE250136-89BD-433C-8126-D09CA5730AF9}">
        <x15:connection id="User_Info10">
          <x15:rangePr sourceName="_xlcn.WorksheetConnection_Project_Management.xlsxUser_Info101"/>
        </x15:connection>
      </ext>
    </extLst>
  </connection>
</connections>
</file>

<file path=xl/sharedStrings.xml><?xml version="1.0" encoding="utf-8"?>
<sst xmlns="http://schemas.openxmlformats.org/spreadsheetml/2006/main" count="239" uniqueCount="70">
  <si>
    <t>Issue Tracker</t>
  </si>
  <si>
    <t>Issues</t>
  </si>
  <si>
    <t>Assigned To</t>
  </si>
  <si>
    <t>Priority</t>
  </si>
  <si>
    <t>Start Date</t>
  </si>
  <si>
    <t>End Date</t>
  </si>
  <si>
    <t>Categories</t>
  </si>
  <si>
    <t>Category</t>
  </si>
  <si>
    <t>Type</t>
  </si>
  <si>
    <t>Design</t>
  </si>
  <si>
    <t>Deployment</t>
  </si>
  <si>
    <t>Development</t>
  </si>
  <si>
    <t>Testing</t>
  </si>
  <si>
    <t>Progress</t>
  </si>
  <si>
    <t>Progress Value</t>
  </si>
  <si>
    <t>Low</t>
  </si>
  <si>
    <t>Medium</t>
  </si>
  <si>
    <t>High</t>
  </si>
  <si>
    <t>Project Begins</t>
  </si>
  <si>
    <t>First Name</t>
  </si>
  <si>
    <t>Last Name</t>
  </si>
  <si>
    <t>Email</t>
  </si>
  <si>
    <t>Preferred Username</t>
  </si>
  <si>
    <t>kemoo</t>
  </si>
  <si>
    <t>tenny</t>
  </si>
  <si>
    <t>Status</t>
  </si>
  <si>
    <t>tope</t>
  </si>
  <si>
    <t>alabi</t>
  </si>
  <si>
    <t>sho@gmail.com</t>
  </si>
  <si>
    <t>ken</t>
  </si>
  <si>
    <t>josh</t>
  </si>
  <si>
    <t>teola</t>
  </si>
  <si>
    <t>js@gmail.com</t>
  </si>
  <si>
    <t>kon</t>
  </si>
  <si>
    <t>sdd@gmail.com</t>
  </si>
  <si>
    <t>troy</t>
  </si>
  <si>
    <t>fun</t>
  </si>
  <si>
    <t>wen</t>
  </si>
  <si>
    <t>yun</t>
  </si>
  <si>
    <t>lol</t>
  </si>
  <si>
    <t>lola</t>
  </si>
  <si>
    <t>lily</t>
  </si>
  <si>
    <t>hope</t>
  </si>
  <si>
    <t>get married</t>
  </si>
  <si>
    <t>In Progress</t>
  </si>
  <si>
    <t>job</t>
  </si>
  <si>
    <t>Submitted</t>
  </si>
  <si>
    <t>ade yinks</t>
  </si>
  <si>
    <t>Closed</t>
  </si>
  <si>
    <t>get out</t>
  </si>
  <si>
    <t>Rejected</t>
  </si>
  <si>
    <t>Approved</t>
  </si>
  <si>
    <t>fgdsd</t>
  </si>
  <si>
    <t>Row Labels</t>
  </si>
  <si>
    <t>Grand Total</t>
  </si>
  <si>
    <t>Count of Status</t>
  </si>
  <si>
    <t xml:space="preserve">Progress </t>
  </si>
  <si>
    <t xml:space="preserve">Category </t>
  </si>
  <si>
    <t>calculation</t>
  </si>
  <si>
    <t>ongoing</t>
  </si>
  <si>
    <t>Active Issues</t>
  </si>
  <si>
    <t>total members</t>
  </si>
  <si>
    <t>plug the wire</t>
  </si>
  <si>
    <t>get redy</t>
  </si>
  <si>
    <t>ksks</t>
  </si>
  <si>
    <t>jobfullness</t>
  </si>
  <si>
    <t>example@gmail.com</t>
  </si>
  <si>
    <t>An</t>
  </si>
  <si>
    <t>ten</t>
  </si>
  <si>
    <t>yin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</si>
</sst>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\-mmm;@"/>
    <numFmt numFmtId="165" formatCode="mmm"/>
    <numFmt numFmtId="166" formatCode="yyyy"/>
    <numFmt numFmtId="167" formatCode="[$-409]dd\-mmm\-yy;@"/>
    <numFmt numFmtId="168" formatCode="[$-409]d\-mmm\-yy;@"/>
    <numFmt numFmtId="169" formatCode="\1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ck">
        <color rgb="FFFFFF00"/>
      </left>
      <right/>
      <top style="thin">
        <color theme="0" tint="-0.499984740745262"/>
      </top>
      <bottom/>
      <diagonal/>
    </border>
    <border>
      <left style="thick">
        <color rgb="FFFFFF00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14" fontId="0" fillId="0" borderId="0" xfId="0" applyNumberFormat="1"/>
    <xf numFmtId="9" fontId="0" fillId="0" borderId="0" xfId="0" applyNumberFormat="1"/>
    <xf numFmtId="164" fontId="0" fillId="0" borderId="0" xfId="0" applyNumberFormat="1"/>
    <xf numFmtId="0" fontId="5" fillId="0" borderId="0" xfId="2"/>
    <xf numFmtId="0" fontId="6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4" fillId="2" borderId="2" xfId="0" applyFont="1" applyFill="1" applyBorder="1"/>
    <xf numFmtId="167" fontId="4" fillId="2" borderId="2" xfId="0" applyNumberFormat="1" applyFont="1" applyFill="1" applyBorder="1"/>
    <xf numFmtId="168" fontId="4" fillId="2" borderId="2" xfId="0" applyNumberFormat="1" applyFont="1" applyFill="1" applyBorder="1"/>
    <xf numFmtId="9" fontId="4" fillId="2" borderId="2" xfId="1" applyFont="1" applyFill="1" applyBorder="1"/>
    <xf numFmtId="0" fontId="4" fillId="2" borderId="3" xfId="0" applyFont="1" applyFill="1" applyBorder="1"/>
    <xf numFmtId="167" fontId="4" fillId="2" borderId="3" xfId="0" applyNumberFormat="1" applyFont="1" applyFill="1" applyBorder="1"/>
    <xf numFmtId="168" fontId="4" fillId="2" borderId="3" xfId="0" applyNumberFormat="1" applyFont="1" applyFill="1" applyBorder="1"/>
    <xf numFmtId="9" fontId="4" fillId="2" borderId="3" xfId="1" applyFont="1" applyFill="1" applyBorder="1"/>
    <xf numFmtId="0" fontId="4" fillId="2" borderId="5" xfId="0" applyFont="1" applyFill="1" applyBorder="1"/>
    <xf numFmtId="0" fontId="4" fillId="2" borderId="4" xfId="0" applyFont="1" applyFill="1" applyBorder="1"/>
    <xf numFmtId="0" fontId="9" fillId="0" borderId="1" xfId="0" applyFont="1" applyBorder="1"/>
    <xf numFmtId="167" fontId="9" fillId="0" borderId="1" xfId="0" applyNumberFormat="1" applyFont="1" applyBorder="1"/>
    <xf numFmtId="168" fontId="9" fillId="0" borderId="1" xfId="0" applyNumberFormat="1" applyFont="1" applyBorder="1"/>
    <xf numFmtId="9" fontId="9" fillId="0" borderId="1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5" fontId="4" fillId="2" borderId="0" xfId="0" applyNumberFormat="1" applyFont="1" applyFill="1" applyAlignment="1">
      <alignment horizontal="left"/>
    </xf>
    <xf numFmtId="0" fontId="10" fillId="2" borderId="0" xfId="0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textRotation="90"/>
    </xf>
    <xf numFmtId="0" fontId="4" fillId="0" borderId="6" xfId="0" applyFont="1" applyBorder="1"/>
    <xf numFmtId="0" fontId="11" fillId="0" borderId="6" xfId="2" applyFont="1" applyBorder="1"/>
    <xf numFmtId="15" fontId="6" fillId="0" borderId="0" xfId="0" applyNumberFormat="1" applyFont="1"/>
    <xf numFmtId="0" fontId="4" fillId="0" borderId="7" xfId="0" applyFont="1" applyBorder="1"/>
    <xf numFmtId="0" fontId="11" fillId="0" borderId="7" xfId="2" applyFont="1" applyBorder="1"/>
    <xf numFmtId="0" fontId="0" fillId="0" borderId="8" xfId="0" applyBorder="1"/>
    <xf numFmtId="0" fontId="0" fillId="0" borderId="6" xfId="0" applyBorder="1"/>
    <xf numFmtId="169" fontId="0" fillId="0" borderId="0" xfId="0" pivotButton="1" applyNumberFormat="1"/>
    <xf numFmtId="0" fontId="4" fillId="0" borderId="0" xfId="0" pivotButton="1" applyFont="1"/>
    <xf numFmtId="168" fontId="4" fillId="0" borderId="0" xfId="0" applyNumberFormat="1" applyFont="1"/>
    <xf numFmtId="9" fontId="4" fillId="0" borderId="0" xfId="0" applyNumberFormat="1" applyFont="1"/>
    <xf numFmtId="0" fontId="2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0" fillId="4" borderId="0" xfId="0" applyNumberForma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22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68" formatCode="[$-409]d\-mmm\-yy;@"/>
    </dxf>
    <dxf>
      <numFmt numFmtId="168" formatCode="[$-409]d\-mmm\-yy;@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FFCC"/>
        </patternFill>
      </fill>
    </dxf>
    <dxf>
      <fill>
        <patternFill>
          <bgColor rgb="FF3399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3" formatCode="0%"/>
    </dxf>
    <dxf>
      <numFmt numFmtId="169" formatCode="\100%"/>
    </dxf>
    <dxf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0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8" formatCode="[$-409]d\-mmm\-yy;@"/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[$-409]dd\-mmm\-yy;@"/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 style="thick">
          <color rgb="FFFFFF00"/>
        </left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</dxf>
    <dxf>
      <border>
        <top style="thin">
          <color theme="0" tint="-0.499984740745262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border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</dxfs>
  <tableStyles count="0" defaultTableStyle="TableStyleMedium2" defaultPivotStyle="PivotStyleLight16"/>
  <colors>
    <mruColors>
      <color rgb="FF3399FF"/>
      <color rgb="FF00FFCC"/>
      <color rgb="FF33CCCC"/>
      <color rgb="FF33CCFF"/>
      <color rgb="FF66CCFF"/>
      <color rgb="FF00FFFF"/>
      <color rgb="FF66FFFF"/>
      <color rgb="FFFF0066"/>
      <color rgb="FF33CC33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[Project_Management.xlsx]Sheet1!PivotTable2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0.11650485436893196"/>
              <c:y val="-6.765326193931366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0.14239482200647249"/>
              <c:y val="5.073994645448520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-0.11650485436893204"/>
              <c:y val="3.9464402797932938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-0.13376483279395901"/>
              <c:y val="-5.6377718282762373E-3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-8.6299892125134878E-2"/>
              <c:y val="-5.073994645448525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635-4AF1-A3CE-FCEACCE95D0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35-4AF1-A3CE-FCEACCE95D0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635-4AF1-A3CE-FCEACCE95D0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35-4AF1-A3CE-FCEACCE95D0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635-4AF1-A3CE-FCEACCE95D0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881-44A8-803F-DDC9BF71640D}"/>
              </c:ext>
            </c:extLst>
          </c:dPt>
          <c:dLbls>
            <c:dLbl>
              <c:idx val="0"/>
              <c:layout>
                <c:manualLayout>
                  <c:x val="0.11650485436893196"/>
                  <c:y val="-6.76532619393136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35-4AF1-A3CE-FCEACCE95D06}"/>
                </c:ext>
              </c:extLst>
            </c:dLbl>
            <c:dLbl>
              <c:idx val="1"/>
              <c:layout>
                <c:manualLayout>
                  <c:x val="0.14239482200647249"/>
                  <c:y val="5.0739946454485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35-4AF1-A3CE-FCEACCE95D06}"/>
                </c:ext>
              </c:extLst>
            </c:dLbl>
            <c:dLbl>
              <c:idx val="2"/>
              <c:layout>
                <c:manualLayout>
                  <c:x val="-0.11650485436893204"/>
                  <c:y val="3.94644027979329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35-4AF1-A3CE-FCEACCE95D06}"/>
                </c:ext>
              </c:extLst>
            </c:dLbl>
            <c:dLbl>
              <c:idx val="3"/>
              <c:layout>
                <c:manualLayout>
                  <c:x val="-0.13376483279395901"/>
                  <c:y val="-5.63777182827623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35-4AF1-A3CE-FCEACCE95D06}"/>
                </c:ext>
              </c:extLst>
            </c:dLbl>
            <c:dLbl>
              <c:idx val="4"/>
              <c:layout>
                <c:manualLayout>
                  <c:x val="-8.6299892125134878E-2"/>
                  <c:y val="-5.07399464544852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35-4AF1-A3CE-FCEACCE95D0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Sheet1!$A$3:$A$7</c:f>
              <c:strCache>
                <c:ptCount val="5"/>
                <c:pt idx="0">
                  <c:v>Approved</c:v>
                </c:pt>
                <c:pt idx="1">
                  <c:v>Closed</c:v>
                </c:pt>
                <c:pt idx="2">
                  <c:v>In Progress</c:v>
                </c:pt>
                <c:pt idx="3">
                  <c:v>Rejected</c:v>
                </c:pt>
                <c:pt idx="4">
                  <c:v>Submitted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5-4AF1-A3CE-FCEACCE95D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[Project_Management.xlsx]Sheet1!PivotTable4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Category 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invertIfNegative val="0"/>
          <c:cat>
            <c:strRef>
              <c:f>Sheet1!$C$19:$C$31</c:f>
              <c:strCache>
                <c:ptCount val="12"/>
                <c:pt idx="0">
                  <c:v>fun</c:v>
                </c:pt>
                <c:pt idx="1">
                  <c:v>hope</c:v>
                </c:pt>
                <c:pt idx="2">
                  <c:v>kemoo</c:v>
                </c:pt>
                <c:pt idx="3">
                  <c:v>ken</c:v>
                </c:pt>
                <c:pt idx="4">
                  <c:v>kon</c:v>
                </c:pt>
                <c:pt idx="5">
                  <c:v>lily</c:v>
                </c:pt>
                <c:pt idx="6">
                  <c:v>lol</c:v>
                </c:pt>
                <c:pt idx="7">
                  <c:v>lola</c:v>
                </c:pt>
                <c:pt idx="8">
                  <c:v>tenny</c:v>
                </c:pt>
                <c:pt idx="9">
                  <c:v>troy</c:v>
                </c:pt>
                <c:pt idx="10">
                  <c:v>wen</c:v>
                </c:pt>
                <c:pt idx="11">
                  <c:v>yun</c:v>
                </c:pt>
              </c:strCache>
            </c:strRef>
          </c:cat>
          <c:val>
            <c:numRef>
              <c:f>Sheet1!$D$19:$D$31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6-4D4E-A93F-940CA7DAEE83}"/>
            </c:ext>
          </c:extLst>
        </c:ser>
        <c:ser>
          <c:idx val="1"/>
          <c:order val="1"/>
          <c:tx>
            <c:strRef>
              <c:f>Sheet1!$E$18</c:f>
              <c:strCache>
                <c:ptCount val="1"/>
                <c:pt idx="0">
                  <c:v>Progress 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invertIfNegative val="0"/>
          <c:cat>
            <c:strRef>
              <c:f>Sheet1!$C$19:$C$31</c:f>
              <c:strCache>
                <c:ptCount val="12"/>
                <c:pt idx="0">
                  <c:v>fun</c:v>
                </c:pt>
                <c:pt idx="1">
                  <c:v>hope</c:v>
                </c:pt>
                <c:pt idx="2">
                  <c:v>kemoo</c:v>
                </c:pt>
                <c:pt idx="3">
                  <c:v>ken</c:v>
                </c:pt>
                <c:pt idx="4">
                  <c:v>kon</c:v>
                </c:pt>
                <c:pt idx="5">
                  <c:v>lily</c:v>
                </c:pt>
                <c:pt idx="6">
                  <c:v>lol</c:v>
                </c:pt>
                <c:pt idx="7">
                  <c:v>lola</c:v>
                </c:pt>
                <c:pt idx="8">
                  <c:v>tenny</c:v>
                </c:pt>
                <c:pt idx="9">
                  <c:v>troy</c:v>
                </c:pt>
                <c:pt idx="10">
                  <c:v>wen</c:v>
                </c:pt>
                <c:pt idx="11">
                  <c:v>yun</c:v>
                </c:pt>
              </c:strCache>
            </c:strRef>
          </c:cat>
          <c:val>
            <c:numRef>
              <c:f>Sheet1!$E$19:$E$31</c:f>
              <c:numCache>
                <c:formatCode>0%</c:formatCode>
                <c:ptCount val="12"/>
                <c:pt idx="0">
                  <c:v>1</c:v>
                </c:pt>
                <c:pt idx="1">
                  <c:v>0.55000000000000004</c:v>
                </c:pt>
                <c:pt idx="2">
                  <c:v>0.4</c:v>
                </c:pt>
                <c:pt idx="3">
                  <c:v>0.1</c:v>
                </c:pt>
                <c:pt idx="4">
                  <c:v>0.89999999999999991</c:v>
                </c:pt>
                <c:pt idx="5">
                  <c:v>1</c:v>
                </c:pt>
                <c:pt idx="6">
                  <c:v>0.1</c:v>
                </c:pt>
                <c:pt idx="7">
                  <c:v>1</c:v>
                </c:pt>
                <c:pt idx="8">
                  <c:v>0.5</c:v>
                </c:pt>
                <c:pt idx="9">
                  <c:v>1.1499999999999999</c:v>
                </c:pt>
                <c:pt idx="10">
                  <c:v>0.85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36-4D4E-A93F-940CA7DAE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246795504"/>
        <c:axId val="1207042720"/>
      </c:barChart>
      <c:catAx>
        <c:axId val="1246795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42720"/>
        <c:crosses val="autoZero"/>
        <c:auto val="1"/>
        <c:lblAlgn val="ctr"/>
        <c:lblOffset val="100"/>
        <c:noMultiLvlLbl val="0"/>
      </c:catAx>
      <c:valAx>
        <c:axId val="12070427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467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[Project_Management.xlsx]Sheet1!PivotTable2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0.11650485436893196"/>
              <c:y val="-6.765326193931366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 w="19050">
            <a:noFill/>
          </a:ln>
          <a:effectLst/>
        </c:spPr>
        <c:dLbl>
          <c:idx val="0"/>
          <c:layout>
            <c:manualLayout>
              <c:x val="0.14239482200647249"/>
              <c:y val="5.073994645448520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 w="19050">
            <a:noFill/>
          </a:ln>
          <a:effectLst/>
        </c:spPr>
        <c:dLbl>
          <c:idx val="0"/>
          <c:layout>
            <c:manualLayout>
              <c:x val="-0.11650485436893204"/>
              <c:y val="3.9464402797932938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0.13376483279395901"/>
              <c:y val="-5.6377718282762373E-3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8.6299892125134878E-2"/>
              <c:y val="-5.073994645448525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0.11650485436893196"/>
              <c:y val="-6.765326193931366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0.14239482200647249"/>
              <c:y val="5.073994645448520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-0.11650485436893204"/>
              <c:y val="3.9464402797932938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-0.13376483279395901"/>
              <c:y val="-5.6377718282762373E-3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-8.6299892125134878E-2"/>
              <c:y val="-5.073994645448525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 w="19050"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6.9055211514930742E-2"/>
              <c:y val="-1.3731665894704339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4.4332358811020392E-2"/>
              <c:y val="3.6034043538675224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-5.4820336070090882E-2"/>
              <c:y val="-4.6533889146209663E-3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-5.1518916007385195E-2"/>
              <c:y val="-5.6376408831249033E-3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-3.2523639171438148E-2"/>
              <c:y val="-5.073992589161653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55-4ACB-ADB2-EA87F5D669A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55-4ACB-ADB2-EA87F5D669A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55-4ACB-ADB2-EA87F5D669A8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655-4ACB-ADB2-EA87F5D669A8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655-4ACB-ADB2-EA87F5D669A8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37-4664-9226-D67B3A5A3F48}"/>
              </c:ext>
            </c:extLst>
          </c:dPt>
          <c:dLbls>
            <c:dLbl>
              <c:idx val="0"/>
              <c:layout>
                <c:manualLayout>
                  <c:x val="6.9055211514930742E-2"/>
                  <c:y val="-1.37316658947043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55-4ACB-ADB2-EA87F5D669A8}"/>
                </c:ext>
              </c:extLst>
            </c:dLbl>
            <c:dLbl>
              <c:idx val="1"/>
              <c:layout>
                <c:manualLayout>
                  <c:x val="4.4332358811020392E-2"/>
                  <c:y val="3.6034043538675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55-4ACB-ADB2-EA87F5D669A8}"/>
                </c:ext>
              </c:extLst>
            </c:dLbl>
            <c:dLbl>
              <c:idx val="2"/>
              <c:layout>
                <c:manualLayout>
                  <c:x val="-5.4820336070090882E-2"/>
                  <c:y val="-4.653388914620966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55-4ACB-ADB2-EA87F5D669A8}"/>
                </c:ext>
              </c:extLst>
            </c:dLbl>
            <c:dLbl>
              <c:idx val="3"/>
              <c:layout>
                <c:manualLayout>
                  <c:x val="-5.1518916007385195E-2"/>
                  <c:y val="-5.63764088312490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55-4ACB-ADB2-EA87F5D669A8}"/>
                </c:ext>
              </c:extLst>
            </c:dLbl>
            <c:dLbl>
              <c:idx val="4"/>
              <c:layout>
                <c:manualLayout>
                  <c:x val="-3.2523639171438148E-2"/>
                  <c:y val="-5.07399258916165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55-4ACB-ADB2-EA87F5D669A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Sheet1!$A$3:$A$7</c:f>
              <c:strCache>
                <c:ptCount val="5"/>
                <c:pt idx="0">
                  <c:v>Approved</c:v>
                </c:pt>
                <c:pt idx="1">
                  <c:v>Closed</c:v>
                </c:pt>
                <c:pt idx="2">
                  <c:v>In Progress</c:v>
                </c:pt>
                <c:pt idx="3">
                  <c:v>Rejected</c:v>
                </c:pt>
                <c:pt idx="4">
                  <c:v>Submitted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55-4ACB-ADB2-EA87F5D669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[Project_Management.xlsx]Sheet1!PivotTable4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Workload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33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33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Category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Sheet1!$C$19:$C$31</c:f>
              <c:strCache>
                <c:ptCount val="12"/>
                <c:pt idx="0">
                  <c:v>fun</c:v>
                </c:pt>
                <c:pt idx="1">
                  <c:v>hope</c:v>
                </c:pt>
                <c:pt idx="2">
                  <c:v>kemoo</c:v>
                </c:pt>
                <c:pt idx="3">
                  <c:v>ken</c:v>
                </c:pt>
                <c:pt idx="4">
                  <c:v>kon</c:v>
                </c:pt>
                <c:pt idx="5">
                  <c:v>lily</c:v>
                </c:pt>
                <c:pt idx="6">
                  <c:v>lol</c:v>
                </c:pt>
                <c:pt idx="7">
                  <c:v>lola</c:v>
                </c:pt>
                <c:pt idx="8">
                  <c:v>tenny</c:v>
                </c:pt>
                <c:pt idx="9">
                  <c:v>troy</c:v>
                </c:pt>
                <c:pt idx="10">
                  <c:v>wen</c:v>
                </c:pt>
                <c:pt idx="11">
                  <c:v>yun</c:v>
                </c:pt>
              </c:strCache>
            </c:strRef>
          </c:cat>
          <c:val>
            <c:numRef>
              <c:f>Sheet1!$D$19:$D$31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6-4542-8F4F-275D25AC11E9}"/>
            </c:ext>
          </c:extLst>
        </c:ser>
        <c:ser>
          <c:idx val="1"/>
          <c:order val="1"/>
          <c:tx>
            <c:strRef>
              <c:f>Sheet1!$E$18</c:f>
              <c:strCache>
                <c:ptCount val="1"/>
                <c:pt idx="0">
                  <c:v>Progress 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invertIfNegative val="0"/>
          <c:cat>
            <c:strRef>
              <c:f>Sheet1!$C$19:$C$31</c:f>
              <c:strCache>
                <c:ptCount val="12"/>
                <c:pt idx="0">
                  <c:v>fun</c:v>
                </c:pt>
                <c:pt idx="1">
                  <c:v>hope</c:v>
                </c:pt>
                <c:pt idx="2">
                  <c:v>kemoo</c:v>
                </c:pt>
                <c:pt idx="3">
                  <c:v>ken</c:v>
                </c:pt>
                <c:pt idx="4">
                  <c:v>kon</c:v>
                </c:pt>
                <c:pt idx="5">
                  <c:v>lily</c:v>
                </c:pt>
                <c:pt idx="6">
                  <c:v>lol</c:v>
                </c:pt>
                <c:pt idx="7">
                  <c:v>lola</c:v>
                </c:pt>
                <c:pt idx="8">
                  <c:v>tenny</c:v>
                </c:pt>
                <c:pt idx="9">
                  <c:v>troy</c:v>
                </c:pt>
                <c:pt idx="10">
                  <c:v>wen</c:v>
                </c:pt>
                <c:pt idx="11">
                  <c:v>yun</c:v>
                </c:pt>
              </c:strCache>
            </c:strRef>
          </c:cat>
          <c:val>
            <c:numRef>
              <c:f>Sheet1!$E$19:$E$31</c:f>
              <c:numCache>
                <c:formatCode>0%</c:formatCode>
                <c:ptCount val="12"/>
                <c:pt idx="0">
                  <c:v>1</c:v>
                </c:pt>
                <c:pt idx="1">
                  <c:v>0.55000000000000004</c:v>
                </c:pt>
                <c:pt idx="2">
                  <c:v>0.4</c:v>
                </c:pt>
                <c:pt idx="3">
                  <c:v>0.1</c:v>
                </c:pt>
                <c:pt idx="4">
                  <c:v>0.89999999999999991</c:v>
                </c:pt>
                <c:pt idx="5">
                  <c:v>1</c:v>
                </c:pt>
                <c:pt idx="6">
                  <c:v>0.1</c:v>
                </c:pt>
                <c:pt idx="7">
                  <c:v>1</c:v>
                </c:pt>
                <c:pt idx="8">
                  <c:v>0.5</c:v>
                </c:pt>
                <c:pt idx="9">
                  <c:v>1.1499999999999999</c:v>
                </c:pt>
                <c:pt idx="10">
                  <c:v>0.85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6-4542-8F4F-275D25AC1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3"/>
        <c:overlap val="100"/>
        <c:axId val="1246795504"/>
        <c:axId val="1207042720"/>
      </c:barChart>
      <c:catAx>
        <c:axId val="1246795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42720"/>
        <c:crosses val="autoZero"/>
        <c:auto val="1"/>
        <c:lblAlgn val="ctr"/>
        <c:lblOffset val="100"/>
        <c:noMultiLvlLbl val="0"/>
      </c:catAx>
      <c:valAx>
        <c:axId val="120704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67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329126702394912"/>
          <c:y val="0.12218634544454453"/>
          <c:w val="0.21341736372534739"/>
          <c:h val="8.2146845554470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svgsilh.com/image/1173935.html" TargetMode="External"/><Relationship Id="rId3" Type="http://schemas.openxmlformats.org/officeDocument/2006/relationships/hyperlink" Target="#Dashboard!A1"/><Relationship Id="rId7" Type="http://schemas.openxmlformats.org/officeDocument/2006/relationships/image" Target="../media/image5.svg"/><Relationship Id="rId12" Type="http://schemas.openxmlformats.org/officeDocument/2006/relationships/hyperlink" Target="https://www.pngall.com/checklist-png/download/45615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fo!A1"/><Relationship Id="rId6" Type="http://schemas.openxmlformats.org/officeDocument/2006/relationships/image" Target="../media/image4.png"/><Relationship Id="rId11" Type="http://schemas.openxmlformats.org/officeDocument/2006/relationships/image" Target="../media/image6.png"/><Relationship Id="rId5" Type="http://schemas.openxmlformats.org/officeDocument/2006/relationships/hyperlink" Target="https://openclipart.org/detail/89275/computer-icon" TargetMode="External"/><Relationship Id="rId10" Type="http://schemas.openxmlformats.org/officeDocument/2006/relationships/hyperlink" Target="#Tracker!A1"/><Relationship Id="rId4" Type="http://schemas.openxmlformats.org/officeDocument/2006/relationships/image" Target="../media/image3.png"/><Relationship Id="rId9" Type="http://schemas.openxmlformats.org/officeDocument/2006/relationships/hyperlink" Target="#'Track Logs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svgsilh.com/image/1173935.html" TargetMode="External"/><Relationship Id="rId3" Type="http://schemas.openxmlformats.org/officeDocument/2006/relationships/hyperlink" Target="#Dashboard!A1"/><Relationship Id="rId7" Type="http://schemas.openxmlformats.org/officeDocument/2006/relationships/image" Target="../media/image7.svg"/><Relationship Id="rId12" Type="http://schemas.openxmlformats.org/officeDocument/2006/relationships/hyperlink" Target="https://www.pngall.com/checklist-png/download/45615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fo!A1"/><Relationship Id="rId6" Type="http://schemas.openxmlformats.org/officeDocument/2006/relationships/image" Target="../media/image4.png"/><Relationship Id="rId11" Type="http://schemas.openxmlformats.org/officeDocument/2006/relationships/image" Target="../media/image6.png"/><Relationship Id="rId5" Type="http://schemas.openxmlformats.org/officeDocument/2006/relationships/hyperlink" Target="https://openclipart.org/detail/89275/computer-icon" TargetMode="External"/><Relationship Id="rId10" Type="http://schemas.openxmlformats.org/officeDocument/2006/relationships/hyperlink" Target="#Tracker!A1"/><Relationship Id="rId4" Type="http://schemas.openxmlformats.org/officeDocument/2006/relationships/image" Target="../media/image3.png"/><Relationship Id="rId9" Type="http://schemas.openxmlformats.org/officeDocument/2006/relationships/hyperlink" Target="#'Track Logs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3" Type="http://schemas.openxmlformats.org/officeDocument/2006/relationships/hyperlink" Target="#Info!A1"/><Relationship Id="rId7" Type="http://schemas.openxmlformats.org/officeDocument/2006/relationships/hyperlink" Target="https://openclipart.org/detail/89275/computer-icon" TargetMode="External"/><Relationship Id="rId12" Type="http://schemas.openxmlformats.org/officeDocument/2006/relationships/hyperlink" Target="#Tracker!A1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3.png"/><Relationship Id="rId11" Type="http://schemas.openxmlformats.org/officeDocument/2006/relationships/hyperlink" Target="#'Track Logs'!A1"/><Relationship Id="rId5" Type="http://schemas.openxmlformats.org/officeDocument/2006/relationships/hyperlink" Target="#Dashboard!A1"/><Relationship Id="rId10" Type="http://schemas.openxmlformats.org/officeDocument/2006/relationships/hyperlink" Target="https://svgsilh.com/image/1173935.html" TargetMode="External"/><Relationship Id="rId4" Type="http://schemas.openxmlformats.org/officeDocument/2006/relationships/image" Target="../media/image2.png"/><Relationship Id="rId9" Type="http://schemas.openxmlformats.org/officeDocument/2006/relationships/image" Target="../media/image5.svg"/><Relationship Id="rId14" Type="http://schemas.openxmlformats.org/officeDocument/2006/relationships/hyperlink" Target="https://www.pngall.com/checklist-png/download/45615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Tracke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28576</xdr:rowOff>
    </xdr:from>
    <xdr:to>
      <xdr:col>3</xdr:col>
      <xdr:colOff>457200</xdr:colOff>
      <xdr:row>19</xdr:row>
      <xdr:rowOff>161926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C9F1ED7-08DA-42CC-B6D9-4C24820E7169}"/>
            </a:ext>
          </a:extLst>
        </xdr:cNvPr>
        <xdr:cNvSpPr/>
      </xdr:nvSpPr>
      <xdr:spPr>
        <a:xfrm>
          <a:off x="38100" y="28576"/>
          <a:ext cx="2247900" cy="389572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</xdr:colOff>
      <xdr:row>0</xdr:row>
      <xdr:rowOff>28576</xdr:rowOff>
    </xdr:from>
    <xdr:to>
      <xdr:col>3</xdr:col>
      <xdr:colOff>571500</xdr:colOff>
      <xdr:row>33</xdr:row>
      <xdr:rowOff>57150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A88623D-D016-46B7-A24D-689BB5B16939}"/>
            </a:ext>
          </a:extLst>
        </xdr:cNvPr>
        <xdr:cNvSpPr/>
      </xdr:nvSpPr>
      <xdr:spPr>
        <a:xfrm>
          <a:off x="38100" y="28576"/>
          <a:ext cx="2362200" cy="6457949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277355</xdr:colOff>
      <xdr:row>8</xdr:row>
      <xdr:rowOff>88107</xdr:rowOff>
    </xdr:from>
    <xdr:to>
      <xdr:col>3</xdr:col>
      <xdr:colOff>130122</xdr:colOff>
      <xdr:row>10</xdr:row>
      <xdr:rowOff>85726</xdr:rowOff>
    </xdr:to>
    <xdr:grpSp>
      <xdr:nvGrpSpPr>
        <xdr:cNvPr id="19" name="Group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BE1A0B-AEBC-4CCD-9232-928A7DD429EA}"/>
            </a:ext>
          </a:extLst>
        </xdr:cNvPr>
        <xdr:cNvGrpSpPr/>
      </xdr:nvGrpSpPr>
      <xdr:grpSpPr>
        <a:xfrm>
          <a:off x="277355" y="1754982"/>
          <a:ext cx="1681567" cy="378619"/>
          <a:chOff x="295274" y="1354931"/>
          <a:chExt cx="1600201" cy="416719"/>
        </a:xfrm>
      </xdr:grpSpPr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F065B07F-D9E1-41C2-43EC-C5C075A4F2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5274" y="1362074"/>
            <a:ext cx="333375" cy="333375"/>
          </a:xfrm>
          <a:prstGeom prst="rect">
            <a:avLst/>
          </a:prstGeom>
        </xdr:spPr>
      </xdr:pic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473A148A-0C52-79A4-75DD-B3A11D53918D}"/>
              </a:ext>
            </a:extLst>
          </xdr:cNvPr>
          <xdr:cNvSpPr txBox="1"/>
        </xdr:nvSpPr>
        <xdr:spPr>
          <a:xfrm>
            <a:off x="614363" y="1354931"/>
            <a:ext cx="1281112" cy="4167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Team</a:t>
            </a:r>
          </a:p>
        </xdr:txBody>
      </xdr:sp>
    </xdr:grpSp>
    <xdr:clientData/>
  </xdr:twoCellAnchor>
  <xdr:twoCellAnchor>
    <xdr:from>
      <xdr:col>0</xdr:col>
      <xdr:colOff>247328</xdr:colOff>
      <xdr:row>4</xdr:row>
      <xdr:rowOff>47626</xdr:rowOff>
    </xdr:from>
    <xdr:to>
      <xdr:col>2</xdr:col>
      <xdr:colOff>589581</xdr:colOff>
      <xdr:row>6</xdr:row>
      <xdr:rowOff>38102</xdr:rowOff>
    </xdr:to>
    <xdr:grpSp>
      <xdr:nvGrpSpPr>
        <xdr:cNvPr id="22" name="Group 2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E2B726A-1922-4891-B6D1-A0358BF1614F}"/>
            </a:ext>
          </a:extLst>
        </xdr:cNvPr>
        <xdr:cNvGrpSpPr/>
      </xdr:nvGrpSpPr>
      <xdr:grpSpPr>
        <a:xfrm>
          <a:off x="247328" y="952501"/>
          <a:ext cx="1561453" cy="371476"/>
          <a:chOff x="247650" y="828675"/>
          <a:chExt cx="1933575" cy="371476"/>
        </a:xfrm>
      </xdr:grpSpPr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6EDFF5DA-20FD-AEFC-80C9-EAC416A58831}"/>
              </a:ext>
            </a:extLst>
          </xdr:cNvPr>
          <xdr:cNvSpPr txBox="1"/>
        </xdr:nvSpPr>
        <xdr:spPr>
          <a:xfrm>
            <a:off x="571500" y="838200"/>
            <a:ext cx="1609725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Dashboard</a:t>
            </a:r>
          </a:p>
        </xdr:txBody>
      </xdr:sp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229322E4-1602-0B39-8B67-0C93E22EA1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5"/>
              </a:ext>
            </a:extLst>
          </a:blip>
          <a:stretch>
            <a:fillRect/>
          </a:stretch>
        </xdr:blipFill>
        <xdr:spPr>
          <a:xfrm>
            <a:off x="247650" y="828675"/>
            <a:ext cx="371476" cy="37147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187271</xdr:colOff>
      <xdr:row>15</xdr:row>
      <xdr:rowOff>95251</xdr:rowOff>
    </xdr:from>
    <xdr:to>
      <xdr:col>3</xdr:col>
      <xdr:colOff>1</xdr:colOff>
      <xdr:row>17</xdr:row>
      <xdr:rowOff>47626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2EB12888-70E3-4E3F-86CF-FB81A9DE4924}"/>
            </a:ext>
          </a:extLst>
        </xdr:cNvPr>
        <xdr:cNvGrpSpPr/>
      </xdr:nvGrpSpPr>
      <xdr:grpSpPr>
        <a:xfrm>
          <a:off x="187271" y="3095626"/>
          <a:ext cx="1641530" cy="333375"/>
          <a:chOff x="247650" y="2419350"/>
          <a:chExt cx="1562101" cy="333375"/>
        </a:xfrm>
      </xdr:grpSpPr>
      <xdr:pic>
        <xdr:nvPicPr>
          <xdr:cNvPr id="26" name="Graphic 25">
            <a:extLst>
              <a:ext uri="{FF2B5EF4-FFF2-40B4-BE49-F238E27FC236}">
                <a16:creationId xmlns:a16="http://schemas.microsoft.com/office/drawing/2014/main" id="{6FDAC6A0-817B-71B9-7F3C-2BD12C186A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  <a:ext uri="{837473B0-CC2E-450A-ABE3-18F120FF3D39}">
                <a1611:picAttrSrcUrl xmlns:a1611="http://schemas.microsoft.com/office/drawing/2016/11/main" r:id="rId8"/>
              </a:ext>
            </a:extLst>
          </a:blip>
          <a:stretch>
            <a:fillRect/>
          </a:stretch>
        </xdr:blipFill>
        <xdr:spPr>
          <a:xfrm>
            <a:off x="247650" y="2428875"/>
            <a:ext cx="447675" cy="271670"/>
          </a:xfrm>
          <a:prstGeom prst="rect">
            <a:avLst/>
          </a:prstGeom>
        </xdr:spPr>
      </xdr:pic>
      <xdr:sp macro="" textlink="">
        <xdr:nvSpPr>
          <xdr:cNvPr id="27" name="TextBox 2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385D5521-8D54-B185-AE73-F726668BFF72}"/>
              </a:ext>
            </a:extLst>
          </xdr:cNvPr>
          <xdr:cNvSpPr txBox="1"/>
        </xdr:nvSpPr>
        <xdr:spPr>
          <a:xfrm>
            <a:off x="590551" y="2419350"/>
            <a:ext cx="1219200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Tracking</a:t>
            </a:r>
            <a:r>
              <a:rPr lang="en-US" sz="1400" baseline="0">
                <a:solidFill>
                  <a:schemeClr val="bg1"/>
                </a:solidFill>
              </a:rPr>
              <a:t> Logs</a:t>
            </a:r>
            <a:endParaRPr lang="en-US" sz="1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277355</xdr:colOff>
      <xdr:row>12</xdr:row>
      <xdr:rowOff>19051</xdr:rowOff>
    </xdr:from>
    <xdr:to>
      <xdr:col>2</xdr:col>
      <xdr:colOff>395169</xdr:colOff>
      <xdr:row>13</xdr:row>
      <xdr:rowOff>161926</xdr:rowOff>
    </xdr:to>
    <xdr:grpSp>
      <xdr:nvGrpSpPr>
        <xdr:cNvPr id="28" name="Group 2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3618AD4-F58B-430E-A6F7-2FB39934258E}"/>
            </a:ext>
          </a:extLst>
        </xdr:cNvPr>
        <xdr:cNvGrpSpPr/>
      </xdr:nvGrpSpPr>
      <xdr:grpSpPr>
        <a:xfrm>
          <a:off x="277355" y="2447926"/>
          <a:ext cx="1337014" cy="333375"/>
          <a:chOff x="346930" y="1914525"/>
          <a:chExt cx="1396145" cy="333375"/>
        </a:xfrm>
      </xdr:grpSpPr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1F1510CF-1A7F-B834-6F1C-381C7D771828}"/>
              </a:ext>
            </a:extLst>
          </xdr:cNvPr>
          <xdr:cNvSpPr txBox="1"/>
        </xdr:nvSpPr>
        <xdr:spPr>
          <a:xfrm>
            <a:off x="628650" y="1914525"/>
            <a:ext cx="111442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Projects</a:t>
            </a:r>
          </a:p>
        </xdr:txBody>
      </xdr:sp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86B8265C-E19D-D995-9A30-403DC80A2C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12"/>
              </a:ext>
            </a:extLst>
          </a:blip>
          <a:stretch>
            <a:fillRect/>
          </a:stretch>
        </xdr:blipFill>
        <xdr:spPr>
          <a:xfrm>
            <a:off x="346930" y="1962150"/>
            <a:ext cx="348394" cy="20955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533400</xdr:colOff>
      <xdr:row>32</xdr:row>
      <xdr:rowOff>95249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87AC693-0629-4FA2-A1DD-A7F7BEFDCEF3}"/>
            </a:ext>
          </a:extLst>
        </xdr:cNvPr>
        <xdr:cNvSpPr/>
      </xdr:nvSpPr>
      <xdr:spPr>
        <a:xfrm>
          <a:off x="0" y="0"/>
          <a:ext cx="2362200" cy="6457949"/>
        </a:xfrm>
        <a:prstGeom prst="rect">
          <a:avLst/>
        </a:prstGeom>
        <a:solidFill>
          <a:sysClr val="windowText" lastClr="000000">
            <a:lumMod val="85000"/>
            <a:lumOff val="15000"/>
          </a:sys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239255</xdr:colOff>
      <xdr:row>7</xdr:row>
      <xdr:rowOff>126206</xdr:rowOff>
    </xdr:from>
    <xdr:to>
      <xdr:col>3</xdr:col>
      <xdr:colOff>92022</xdr:colOff>
      <xdr:row>9</xdr:row>
      <xdr:rowOff>123825</xdr:rowOff>
    </xdr:to>
    <xdr:grpSp>
      <xdr:nvGrpSpPr>
        <xdr:cNvPr id="47" name="Group 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DD69A-A7FD-4181-ADB0-9F651BF17B7E}"/>
            </a:ext>
          </a:extLst>
        </xdr:cNvPr>
        <xdr:cNvGrpSpPr/>
      </xdr:nvGrpSpPr>
      <xdr:grpSpPr>
        <a:xfrm>
          <a:off x="239255" y="1726406"/>
          <a:ext cx="1681567" cy="378619"/>
          <a:chOff x="295274" y="1354931"/>
          <a:chExt cx="1600201" cy="416719"/>
        </a:xfrm>
      </xdr:grpSpPr>
      <xdr:pic>
        <xdr:nvPicPr>
          <xdr:cNvPr id="48" name="Picture 47">
            <a:extLst>
              <a:ext uri="{FF2B5EF4-FFF2-40B4-BE49-F238E27FC236}">
                <a16:creationId xmlns:a16="http://schemas.microsoft.com/office/drawing/2014/main" id="{B9C526D2-DA2F-27C0-97A3-352208CEE2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5274" y="1362074"/>
            <a:ext cx="333375" cy="333375"/>
          </a:xfrm>
          <a:prstGeom prst="rect">
            <a:avLst/>
          </a:prstGeom>
        </xdr:spPr>
      </xdr:pic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03F89786-0A98-7966-65F9-AC57690E9761}"/>
              </a:ext>
            </a:extLst>
          </xdr:cNvPr>
          <xdr:cNvSpPr txBox="1"/>
        </xdr:nvSpPr>
        <xdr:spPr>
          <a:xfrm>
            <a:off x="614363" y="1354931"/>
            <a:ext cx="1281112" cy="416719"/>
          </a:xfrm>
          <a:prstGeom prst="rect">
            <a:avLst/>
          </a:prstGeom>
          <a:noFill/>
          <a:ln w="9525" cmpd="sng">
            <a:noFill/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4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Team</a:t>
            </a:r>
          </a:p>
        </xdr:txBody>
      </xdr:sp>
    </xdr:grpSp>
    <xdr:clientData/>
  </xdr:twoCellAnchor>
  <xdr:twoCellAnchor>
    <xdr:from>
      <xdr:col>0</xdr:col>
      <xdr:colOff>209228</xdr:colOff>
      <xdr:row>3</xdr:row>
      <xdr:rowOff>209550</xdr:rowOff>
    </xdr:from>
    <xdr:to>
      <xdr:col>2</xdr:col>
      <xdr:colOff>551481</xdr:colOff>
      <xdr:row>5</xdr:row>
      <xdr:rowOff>152401</xdr:rowOff>
    </xdr:to>
    <xdr:grpSp>
      <xdr:nvGrpSpPr>
        <xdr:cNvPr id="50" name="Group 4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BF8C9CC-DED3-4C28-8AB3-1DFAF9216D73}"/>
            </a:ext>
          </a:extLst>
        </xdr:cNvPr>
        <xdr:cNvGrpSpPr/>
      </xdr:nvGrpSpPr>
      <xdr:grpSpPr>
        <a:xfrm>
          <a:off x="209228" y="923925"/>
          <a:ext cx="1561453" cy="371476"/>
          <a:chOff x="247650" y="828675"/>
          <a:chExt cx="1933575" cy="371476"/>
        </a:xfrm>
      </xdr:grpSpPr>
      <xdr:sp macro="" textlink="">
        <xdr:nvSpPr>
          <xdr:cNvPr id="51" name="TextBox 50">
            <a:extLst>
              <a:ext uri="{FF2B5EF4-FFF2-40B4-BE49-F238E27FC236}">
                <a16:creationId xmlns:a16="http://schemas.microsoft.com/office/drawing/2014/main" id="{F89EC73D-E014-BC23-4562-F8D018CA441E}"/>
              </a:ext>
            </a:extLst>
          </xdr:cNvPr>
          <xdr:cNvSpPr txBox="1"/>
        </xdr:nvSpPr>
        <xdr:spPr>
          <a:xfrm>
            <a:off x="571500" y="838200"/>
            <a:ext cx="1609725" cy="228600"/>
          </a:xfrm>
          <a:prstGeom prst="rect">
            <a:avLst/>
          </a:prstGeom>
          <a:noFill/>
          <a:ln w="9525" cmpd="sng">
            <a:noFill/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4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Dashboard</a:t>
            </a:r>
          </a:p>
        </xdr:txBody>
      </xdr:sp>
      <xdr:pic>
        <xdr:nvPicPr>
          <xdr:cNvPr id="52" name="Picture 51">
            <a:extLst>
              <a:ext uri="{FF2B5EF4-FFF2-40B4-BE49-F238E27FC236}">
                <a16:creationId xmlns:a16="http://schemas.microsoft.com/office/drawing/2014/main" id="{289A876D-9413-1E1D-519D-5DDDF87595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5"/>
              </a:ext>
            </a:extLst>
          </a:blip>
          <a:stretch>
            <a:fillRect/>
          </a:stretch>
        </xdr:blipFill>
        <xdr:spPr>
          <a:xfrm>
            <a:off x="247650" y="828675"/>
            <a:ext cx="371476" cy="37147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149171</xdr:colOff>
      <xdr:row>14</xdr:row>
      <xdr:rowOff>133350</xdr:rowOff>
    </xdr:from>
    <xdr:to>
      <xdr:col>2</xdr:col>
      <xdr:colOff>571501</xdr:colOff>
      <xdr:row>16</xdr:row>
      <xdr:rowOff>85725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8A31D2AC-7E7B-4BE3-9496-1EF19ACACF7C}"/>
            </a:ext>
          </a:extLst>
        </xdr:cNvPr>
        <xdr:cNvGrpSpPr/>
      </xdr:nvGrpSpPr>
      <xdr:grpSpPr>
        <a:xfrm>
          <a:off x="149171" y="3067050"/>
          <a:ext cx="1641530" cy="333375"/>
          <a:chOff x="247650" y="2419350"/>
          <a:chExt cx="1562101" cy="333375"/>
        </a:xfrm>
      </xdr:grpSpPr>
      <xdr:pic>
        <xdr:nvPicPr>
          <xdr:cNvPr id="54" name="Graphic 53">
            <a:extLst>
              <a:ext uri="{FF2B5EF4-FFF2-40B4-BE49-F238E27FC236}">
                <a16:creationId xmlns:a16="http://schemas.microsoft.com/office/drawing/2014/main" id="{D29BD1FA-28F5-6D63-6F89-CFD04BCA1A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  <a:ext uri="{837473B0-CC2E-450A-ABE3-18F120FF3D39}">
                <a1611:picAttrSrcUrl xmlns:a1611="http://schemas.microsoft.com/office/drawing/2016/11/main" r:id="rId8"/>
              </a:ext>
            </a:extLst>
          </a:blip>
          <a:stretch>
            <a:fillRect/>
          </a:stretch>
        </xdr:blipFill>
        <xdr:spPr>
          <a:xfrm>
            <a:off x="247650" y="2428875"/>
            <a:ext cx="447675" cy="271670"/>
          </a:xfrm>
          <a:prstGeom prst="rect">
            <a:avLst/>
          </a:prstGeom>
        </xdr:spPr>
      </xdr:pic>
      <xdr:sp macro="" textlink="">
        <xdr:nvSpPr>
          <xdr:cNvPr id="55" name="TextBox 54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DD7B1381-B143-1EDC-CDC8-A04657534144}"/>
              </a:ext>
            </a:extLst>
          </xdr:cNvPr>
          <xdr:cNvSpPr txBox="1"/>
        </xdr:nvSpPr>
        <xdr:spPr>
          <a:xfrm>
            <a:off x="590551" y="2419350"/>
            <a:ext cx="1219200" cy="333375"/>
          </a:xfrm>
          <a:prstGeom prst="rect">
            <a:avLst/>
          </a:prstGeom>
          <a:noFill/>
          <a:ln w="9525" cmpd="sng">
            <a:noFill/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4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Tracking Logs</a:t>
            </a:r>
          </a:p>
        </xdr:txBody>
      </xdr:sp>
    </xdr:grpSp>
    <xdr:clientData/>
  </xdr:twoCellAnchor>
  <xdr:twoCellAnchor>
    <xdr:from>
      <xdr:col>0</xdr:col>
      <xdr:colOff>239255</xdr:colOff>
      <xdr:row>11</xdr:row>
      <xdr:rowOff>57150</xdr:rowOff>
    </xdr:from>
    <xdr:to>
      <xdr:col>2</xdr:col>
      <xdr:colOff>357069</xdr:colOff>
      <xdr:row>13</xdr:row>
      <xdr:rowOff>9525</xdr:rowOff>
    </xdr:to>
    <xdr:grpSp>
      <xdr:nvGrpSpPr>
        <xdr:cNvPr id="56" name="Group 5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B0FA682-733C-4498-8D2F-CA937594DA1A}"/>
            </a:ext>
          </a:extLst>
        </xdr:cNvPr>
        <xdr:cNvGrpSpPr/>
      </xdr:nvGrpSpPr>
      <xdr:grpSpPr>
        <a:xfrm>
          <a:off x="239255" y="2419350"/>
          <a:ext cx="1337014" cy="333375"/>
          <a:chOff x="346930" y="1914525"/>
          <a:chExt cx="1396145" cy="333375"/>
        </a:xfrm>
      </xdr:grpSpPr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6EB98611-55AA-C528-FCA0-CAFDC8706239}"/>
              </a:ext>
            </a:extLst>
          </xdr:cNvPr>
          <xdr:cNvSpPr txBox="1"/>
        </xdr:nvSpPr>
        <xdr:spPr>
          <a:xfrm>
            <a:off x="628650" y="1914525"/>
            <a:ext cx="1114425" cy="333375"/>
          </a:xfrm>
          <a:prstGeom prst="rect">
            <a:avLst/>
          </a:prstGeom>
          <a:noFill/>
          <a:ln w="9525" cmpd="sng">
            <a:noFill/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4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Projects</a:t>
            </a:r>
          </a:p>
        </xdr:txBody>
      </xdr:sp>
      <xdr:pic>
        <xdr:nvPicPr>
          <xdr:cNvPr id="58" name="Picture 57">
            <a:extLst>
              <a:ext uri="{FF2B5EF4-FFF2-40B4-BE49-F238E27FC236}">
                <a16:creationId xmlns:a16="http://schemas.microsoft.com/office/drawing/2014/main" id="{02ADC5FB-457D-3C5F-15DD-ED50A681A4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12"/>
              </a:ext>
            </a:extLst>
          </a:blip>
          <a:stretch>
            <a:fillRect/>
          </a:stretch>
        </xdr:blipFill>
        <xdr:spPr>
          <a:xfrm>
            <a:off x="346930" y="1962150"/>
            <a:ext cx="348394" cy="20955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176212</xdr:rowOff>
    </xdr:from>
    <xdr:to>
      <xdr:col>12</xdr:col>
      <xdr:colOff>295275</xdr:colOff>
      <xdr:row>12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FE16D-325D-6D6F-3392-EC6F7D25A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1104900</xdr:colOff>
      <xdr:row>8</xdr:row>
      <xdr:rowOff>42862</xdr:rowOff>
    </xdr:from>
    <xdr:to>
      <xdr:col>8</xdr:col>
      <xdr:colOff>657225</xdr:colOff>
      <xdr:row>22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9F3E5A-1D77-2F91-20EE-22B2F269F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1933575</xdr:colOff>
      <xdr:row>0</xdr:row>
      <xdr:rowOff>57150</xdr:rowOff>
    </xdr:from>
    <xdr:to>
      <xdr:col>9</xdr:col>
      <xdr:colOff>628650</xdr:colOff>
      <xdr:row>13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302DC8-90AB-4FFF-BA47-CCEF0C7D2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14</xdr:row>
      <xdr:rowOff>114299</xdr:rowOff>
    </xdr:from>
    <xdr:to>
      <xdr:col>9</xdr:col>
      <xdr:colOff>619125</xdr:colOff>
      <xdr:row>33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B92968-B055-4343-9AC4-23AA50710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157162</xdr:colOff>
      <xdr:row>0</xdr:row>
      <xdr:rowOff>28575</xdr:rowOff>
    </xdr:from>
    <xdr:to>
      <xdr:col>4</xdr:col>
      <xdr:colOff>1528763</xdr:colOff>
      <xdr:row>5</xdr:row>
      <xdr:rowOff>85725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DC073A39-4DE5-FE79-6783-C55CCFEE6CF6}"/>
            </a:ext>
          </a:extLst>
        </xdr:cNvPr>
        <xdr:cNvGrpSpPr/>
      </xdr:nvGrpSpPr>
      <xdr:grpSpPr>
        <a:xfrm>
          <a:off x="2595562" y="28575"/>
          <a:ext cx="1371601" cy="1152525"/>
          <a:chOff x="2314574" y="19050"/>
          <a:chExt cx="1371601" cy="1152525"/>
        </a:xfrm>
      </xdr:grpSpPr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C67F76A2-BBE5-327B-9B28-4A4F9B0E0414}"/>
              </a:ext>
            </a:extLst>
          </xdr:cNvPr>
          <xdr:cNvSpPr/>
        </xdr:nvSpPr>
        <xdr:spPr>
          <a:xfrm>
            <a:off x="2314574" y="19050"/>
            <a:ext cx="1371601" cy="1152525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Total</a:t>
            </a:r>
            <a:r>
              <a:rPr lang="en-US" sz="1100" baseline="0"/>
              <a:t> Members</a:t>
            </a:r>
            <a:endParaRPr lang="en-US" sz="1100"/>
          </a:p>
        </xdr:txBody>
      </xdr:sp>
      <xdr:sp macro="" textlink="Calc!D17">
        <xdr:nvSpPr>
          <xdr:cNvPr id="10" name="TextBox 9">
            <a:extLst>
              <a:ext uri="{FF2B5EF4-FFF2-40B4-BE49-F238E27FC236}">
                <a16:creationId xmlns:a16="http://schemas.microsoft.com/office/drawing/2014/main" id="{A250D938-4B37-FD74-2B6F-CEBB25E107BB}"/>
              </a:ext>
            </a:extLst>
          </xdr:cNvPr>
          <xdr:cNvSpPr txBox="1"/>
        </xdr:nvSpPr>
        <xdr:spPr>
          <a:xfrm>
            <a:off x="2505075" y="523875"/>
            <a:ext cx="9144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A197C3C4-FB72-4E4D-9CF0-72E33ED01C59}" type="TxLink">
              <a:rPr lang="en-US" sz="3200" b="0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5</a:t>
            </a:fld>
            <a:endParaRPr lang="en-US" sz="32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157162</xdr:colOff>
      <xdr:row>6</xdr:row>
      <xdr:rowOff>76200</xdr:rowOff>
    </xdr:from>
    <xdr:to>
      <xdr:col>4</xdr:col>
      <xdr:colOff>1528763</xdr:colOff>
      <xdr:row>12</xdr:row>
      <xdr:rowOff>85725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CB0E8DD7-91BC-AB2E-0A0B-23650AFED943}"/>
            </a:ext>
          </a:extLst>
        </xdr:cNvPr>
        <xdr:cNvGrpSpPr/>
      </xdr:nvGrpSpPr>
      <xdr:grpSpPr>
        <a:xfrm>
          <a:off x="2595562" y="1362075"/>
          <a:ext cx="1371601" cy="1152525"/>
          <a:chOff x="2314574" y="19050"/>
          <a:chExt cx="1371601" cy="1152525"/>
        </a:xfrm>
      </xdr:grpSpPr>
      <xdr:sp macro="" textlink="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423BCB7A-36AF-48B6-1A94-99A76E84FC89}"/>
              </a:ext>
            </a:extLst>
          </xdr:cNvPr>
          <xdr:cNvSpPr/>
        </xdr:nvSpPr>
        <xdr:spPr>
          <a:xfrm>
            <a:off x="2314574" y="19050"/>
            <a:ext cx="1371601" cy="1152525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Ongoing Activities</a:t>
            </a:r>
          </a:p>
        </xdr:txBody>
      </xdr:sp>
      <xdr:sp macro="" textlink="Calc!D15">
        <xdr:nvSpPr>
          <xdr:cNvPr id="16" name="TextBox 15">
            <a:extLst>
              <a:ext uri="{FF2B5EF4-FFF2-40B4-BE49-F238E27FC236}">
                <a16:creationId xmlns:a16="http://schemas.microsoft.com/office/drawing/2014/main" id="{C510F80E-8BFA-612B-8EBA-DC1DE8D5B74D}"/>
              </a:ext>
            </a:extLst>
          </xdr:cNvPr>
          <xdr:cNvSpPr txBox="1"/>
        </xdr:nvSpPr>
        <xdr:spPr>
          <a:xfrm>
            <a:off x="2505075" y="523875"/>
            <a:ext cx="9144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38061BD6-E2BB-4AF0-A44B-1C483A64AF51}" type="TxLink">
              <a:rPr lang="en-US" sz="3200" b="0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2</a:t>
            </a:fld>
            <a:endParaRPr lang="en-US" sz="32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19050</xdr:colOff>
      <xdr:row>0</xdr:row>
      <xdr:rowOff>0</xdr:rowOff>
    </xdr:from>
    <xdr:to>
      <xdr:col>3</xdr:col>
      <xdr:colOff>552450</xdr:colOff>
      <xdr:row>33</xdr:row>
      <xdr:rowOff>28574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FE741FB-2A66-44C7-B590-27770F9B4FED}"/>
            </a:ext>
          </a:extLst>
        </xdr:cNvPr>
        <xdr:cNvSpPr/>
      </xdr:nvSpPr>
      <xdr:spPr>
        <a:xfrm>
          <a:off x="19050" y="0"/>
          <a:ext cx="2362200" cy="6457949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258305</xdr:colOff>
      <xdr:row>8</xdr:row>
      <xdr:rowOff>59531</xdr:rowOff>
    </xdr:from>
    <xdr:to>
      <xdr:col>3</xdr:col>
      <xdr:colOff>111072</xdr:colOff>
      <xdr:row>10</xdr:row>
      <xdr:rowOff>57150</xdr:rowOff>
    </xdr:to>
    <xdr:grpSp>
      <xdr:nvGrpSpPr>
        <xdr:cNvPr id="4" name="Group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61534F4-8953-778A-9185-353CAAF4F9B8}"/>
            </a:ext>
          </a:extLst>
        </xdr:cNvPr>
        <xdr:cNvGrpSpPr/>
      </xdr:nvGrpSpPr>
      <xdr:grpSpPr>
        <a:xfrm>
          <a:off x="258305" y="1726406"/>
          <a:ext cx="1681567" cy="378619"/>
          <a:chOff x="295274" y="1354931"/>
          <a:chExt cx="1600201" cy="416719"/>
        </a:xfrm>
      </xdr:grpSpPr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2E0376A5-12DB-BACE-4D77-20F82D305E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5274" y="1362074"/>
            <a:ext cx="333375" cy="333375"/>
          </a:xfrm>
          <a:prstGeom prst="rect">
            <a:avLst/>
          </a:prstGeom>
        </xdr:spPr>
      </xdr:pic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1E02F6A1-8CD7-5885-E0C7-8E0B5BE01787}"/>
              </a:ext>
            </a:extLst>
          </xdr:cNvPr>
          <xdr:cNvSpPr txBox="1"/>
        </xdr:nvSpPr>
        <xdr:spPr>
          <a:xfrm>
            <a:off x="614363" y="1354931"/>
            <a:ext cx="1281112" cy="4167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Team</a:t>
            </a:r>
          </a:p>
        </xdr:txBody>
      </xdr:sp>
    </xdr:grpSp>
    <xdr:clientData/>
  </xdr:twoCellAnchor>
  <xdr:twoCellAnchor>
    <xdr:from>
      <xdr:col>0</xdr:col>
      <xdr:colOff>228278</xdr:colOff>
      <xdr:row>4</xdr:row>
      <xdr:rowOff>19050</xdr:rowOff>
    </xdr:from>
    <xdr:to>
      <xdr:col>2</xdr:col>
      <xdr:colOff>570531</xdr:colOff>
      <xdr:row>6</xdr:row>
      <xdr:rowOff>9526</xdr:rowOff>
    </xdr:to>
    <xdr:grpSp>
      <xdr:nvGrpSpPr>
        <xdr:cNvPr id="5" name="Group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75449F8-24B3-7B7A-4579-B1D95BA005A6}"/>
            </a:ext>
          </a:extLst>
        </xdr:cNvPr>
        <xdr:cNvGrpSpPr/>
      </xdr:nvGrpSpPr>
      <xdr:grpSpPr>
        <a:xfrm>
          <a:off x="228278" y="923925"/>
          <a:ext cx="1561453" cy="371476"/>
          <a:chOff x="247650" y="828675"/>
          <a:chExt cx="1933575" cy="371476"/>
        </a:xfrm>
      </xdr:grpSpPr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CC765E29-7BB9-F7B9-3162-9B571C962C28}"/>
              </a:ext>
            </a:extLst>
          </xdr:cNvPr>
          <xdr:cNvSpPr txBox="1"/>
        </xdr:nvSpPr>
        <xdr:spPr>
          <a:xfrm>
            <a:off x="571500" y="838200"/>
            <a:ext cx="1609725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Dashboard</a:t>
            </a:r>
          </a:p>
        </xdr:txBody>
      </xdr:sp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54A2E92C-2F8E-C445-BA31-6120EA710F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7"/>
              </a:ext>
            </a:extLst>
          </a:blip>
          <a:stretch>
            <a:fillRect/>
          </a:stretch>
        </xdr:blipFill>
        <xdr:spPr>
          <a:xfrm>
            <a:off x="247650" y="828675"/>
            <a:ext cx="371476" cy="37147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168221</xdr:colOff>
      <xdr:row>15</xdr:row>
      <xdr:rowOff>66675</xdr:rowOff>
    </xdr:from>
    <xdr:to>
      <xdr:col>2</xdr:col>
      <xdr:colOff>590551</xdr:colOff>
      <xdr:row>17</xdr:row>
      <xdr:rowOff>19050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6DBDDCBF-9E12-2125-EB7E-D614996970AC}"/>
            </a:ext>
          </a:extLst>
        </xdr:cNvPr>
        <xdr:cNvGrpSpPr/>
      </xdr:nvGrpSpPr>
      <xdr:grpSpPr>
        <a:xfrm>
          <a:off x="168221" y="3067050"/>
          <a:ext cx="1641530" cy="333375"/>
          <a:chOff x="247650" y="2419350"/>
          <a:chExt cx="1562101" cy="333375"/>
        </a:xfrm>
      </xdr:grpSpPr>
      <xdr:pic>
        <xdr:nvPicPr>
          <xdr:cNvPr id="18" name="Graphic 17">
            <a:extLst>
              <a:ext uri="{FF2B5EF4-FFF2-40B4-BE49-F238E27FC236}">
                <a16:creationId xmlns:a16="http://schemas.microsoft.com/office/drawing/2014/main" id="{7A15E245-C297-4D09-7B68-4681786F09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  <a:ext uri="{837473B0-CC2E-450A-ABE3-18F120FF3D39}">
                <a1611:picAttrSrcUrl xmlns:a1611="http://schemas.microsoft.com/office/drawing/2016/11/main" r:id="rId10"/>
              </a:ext>
            </a:extLst>
          </a:blip>
          <a:stretch>
            <a:fillRect/>
          </a:stretch>
        </xdr:blipFill>
        <xdr:spPr>
          <a:xfrm>
            <a:off x="247650" y="2428875"/>
            <a:ext cx="447675" cy="271670"/>
          </a:xfrm>
          <a:prstGeom prst="rect">
            <a:avLst/>
          </a:prstGeom>
        </xdr:spPr>
      </xdr:pic>
      <xdr:sp macro="" textlink="">
        <xdr:nvSpPr>
          <xdr:cNvPr id="21" name="TextBox 20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B82E0F0A-A4C7-B749-01A2-F208DFB0A393}"/>
              </a:ext>
            </a:extLst>
          </xdr:cNvPr>
          <xdr:cNvSpPr txBox="1"/>
        </xdr:nvSpPr>
        <xdr:spPr>
          <a:xfrm>
            <a:off x="590551" y="2419350"/>
            <a:ext cx="1219200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Tracking</a:t>
            </a:r>
            <a:r>
              <a:rPr lang="en-US" sz="1400" baseline="0">
                <a:solidFill>
                  <a:schemeClr val="bg1"/>
                </a:solidFill>
              </a:rPr>
              <a:t> Logs</a:t>
            </a:r>
            <a:endParaRPr lang="en-US" sz="1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258305</xdr:colOff>
      <xdr:row>11</xdr:row>
      <xdr:rowOff>180975</xdr:rowOff>
    </xdr:from>
    <xdr:to>
      <xdr:col>2</xdr:col>
      <xdr:colOff>376119</xdr:colOff>
      <xdr:row>13</xdr:row>
      <xdr:rowOff>133350</xdr:rowOff>
    </xdr:to>
    <xdr:grpSp>
      <xdr:nvGrpSpPr>
        <xdr:cNvPr id="33" name="Group 3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017C867-A0AA-BC16-67B5-E6013981C46D}"/>
            </a:ext>
          </a:extLst>
        </xdr:cNvPr>
        <xdr:cNvGrpSpPr/>
      </xdr:nvGrpSpPr>
      <xdr:grpSpPr>
        <a:xfrm>
          <a:off x="258305" y="2419350"/>
          <a:ext cx="1337014" cy="333375"/>
          <a:chOff x="346930" y="1914525"/>
          <a:chExt cx="1396145" cy="333375"/>
        </a:xfrm>
      </xdr:grpSpPr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32400000-0F0B-202C-5B2A-9F2708CA1A09}"/>
              </a:ext>
            </a:extLst>
          </xdr:cNvPr>
          <xdr:cNvSpPr txBox="1"/>
        </xdr:nvSpPr>
        <xdr:spPr>
          <a:xfrm>
            <a:off x="628650" y="1914525"/>
            <a:ext cx="111442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Projects</a:t>
            </a: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11C816E0-CA65-5A09-6978-57C2421F0F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14"/>
              </a:ext>
            </a:extLst>
          </a:blip>
          <a:stretch>
            <a:fillRect/>
          </a:stretch>
        </xdr:blipFill>
        <xdr:spPr>
          <a:xfrm>
            <a:off x="346930" y="1962150"/>
            <a:ext cx="348394" cy="20955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76199</xdr:rowOff>
    </xdr:from>
    <xdr:to>
      <xdr:col>0</xdr:col>
      <xdr:colOff>752475</xdr:colOff>
      <xdr:row>2</xdr:row>
      <xdr:rowOff>47625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D382BD-7DEF-4471-A1B9-10E2551B5F0A}"/>
            </a:ext>
          </a:extLst>
        </xdr:cNvPr>
        <xdr:cNvSpPr/>
      </xdr:nvSpPr>
      <xdr:spPr>
        <a:xfrm>
          <a:off x="76200" y="76199"/>
          <a:ext cx="676275" cy="428626"/>
        </a:xfrm>
        <a:prstGeom prst="leftArrow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Back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mi" refreshedDate="45244.563163657411" createdVersion="8" refreshedVersion="8" minRefreshableVersion="3" recordCount="21" xr:uid="{CE582451-C7F1-4C86-A38F-4894BD7B0566}">
  <cacheSource type="worksheet">
    <worksheetSource name="Issue_Tracker2"/>
  </cacheSource>
  <cacheFields count="8">
    <cacheField name="Issues" numFmtId="0">
      <sharedItems containsBlank="1" count="10">
        <s v="get married"/>
        <s v="job"/>
        <s v="ade yinks"/>
        <s v="get out"/>
        <s v="fgdsd"/>
        <s v="plug the wire"/>
        <s v="get redy"/>
        <s v="ksks"/>
        <s v="jobfullness"/>
        <m u="1"/>
      </sharedItems>
    </cacheField>
    <cacheField name="Assigned To" numFmtId="0">
      <sharedItems containsBlank="1" count="13">
        <s v="lol"/>
        <s v="troy"/>
        <s v="fun"/>
        <s v="kemoo"/>
        <s v="kon"/>
        <s v="wen"/>
        <s v="yun"/>
        <s v="lola"/>
        <s v="lily"/>
        <s v="hope"/>
        <s v="ken"/>
        <s v="tenny"/>
        <m u="1"/>
      </sharedItems>
    </cacheField>
    <cacheField name="Category" numFmtId="0">
      <sharedItems containsBlank="1" count="5">
        <s v="Deployment"/>
        <s v="Design"/>
        <s v="Testing"/>
        <s v="Development"/>
        <m u="1"/>
      </sharedItems>
    </cacheField>
    <cacheField name="Priority" numFmtId="0">
      <sharedItems containsBlank="1" count="4">
        <s v="Medium"/>
        <s v="Low"/>
        <s v="High"/>
        <m u="1"/>
      </sharedItems>
    </cacheField>
    <cacheField name="Start Date" numFmtId="167">
      <sharedItems containsSemiMixedTypes="0" containsNonDate="0" containsDate="1" containsString="0" minDate="2022-01-01T00:00:00" maxDate="2023-08-24T00:00:00" count="19">
        <d v="2022-05-02T00:00:00"/>
        <d v="2022-03-08T00:00:00"/>
        <d v="2022-02-20T00:00:00"/>
        <d v="2022-01-01T00:00:00"/>
        <d v="2022-02-23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3-08-23T00:00:00"/>
        <d v="2022-01-22T00:00:00"/>
        <d v="2022-01-23T00:00:00"/>
        <d v="2022-01-02T00:00:00"/>
      </sharedItems>
    </cacheField>
    <cacheField name="End Date" numFmtId="168">
      <sharedItems containsSemiMixedTypes="0" containsNonDate="0" containsDate="1" containsString="0" minDate="2022-02-01T00:00:00" maxDate="2023-08-26T00:00:00" count="18">
        <d v="2022-06-30T00:00:00"/>
        <d v="2022-05-04T00:00:00"/>
        <d v="2022-05-10T00:00:00"/>
        <d v="2022-08-23T00:00:00"/>
        <d v="2022-02-01T00:00:00"/>
        <d v="2022-03-24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3-08-25T00:00:00"/>
        <d v="2022-02-15T00:00:00"/>
      </sharedItems>
    </cacheField>
    <cacheField name="Progress" numFmtId="9">
      <sharedItems containsSemiMixedTypes="0" containsString="0" containsNumber="1" minValue="0" maxValue="1" count="11">
        <n v="0.1"/>
        <n v="0.3"/>
        <n v="1"/>
        <n v="0.25"/>
        <n v="0.7"/>
        <n v="0.85"/>
        <n v="0.2"/>
        <n v="0"/>
        <n v="0.15"/>
        <n v="0.35"/>
        <n v="0.6"/>
      </sharedItems>
    </cacheField>
    <cacheField name="Status" numFmtId="0">
      <sharedItems containsBlank="1" count="6">
        <s v="In Progress"/>
        <s v="Submitted"/>
        <s v="Closed"/>
        <s v="Rejected"/>
        <s v="Approved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2"/>
    <x v="2"/>
  </r>
  <r>
    <x v="3"/>
    <x v="3"/>
    <x v="3"/>
    <x v="1"/>
    <x v="0"/>
    <x v="3"/>
    <x v="3"/>
    <x v="3"/>
  </r>
  <r>
    <x v="3"/>
    <x v="4"/>
    <x v="0"/>
    <x v="2"/>
    <x v="3"/>
    <x v="4"/>
    <x v="4"/>
    <x v="2"/>
  </r>
  <r>
    <x v="3"/>
    <x v="5"/>
    <x v="2"/>
    <x v="1"/>
    <x v="4"/>
    <x v="5"/>
    <x v="5"/>
    <x v="0"/>
  </r>
  <r>
    <x v="3"/>
    <x v="6"/>
    <x v="1"/>
    <x v="0"/>
    <x v="5"/>
    <x v="6"/>
    <x v="6"/>
    <x v="3"/>
  </r>
  <r>
    <x v="3"/>
    <x v="7"/>
    <x v="3"/>
    <x v="0"/>
    <x v="6"/>
    <x v="7"/>
    <x v="2"/>
    <x v="4"/>
  </r>
  <r>
    <x v="3"/>
    <x v="8"/>
    <x v="2"/>
    <x v="2"/>
    <x v="7"/>
    <x v="8"/>
    <x v="2"/>
    <x v="1"/>
  </r>
  <r>
    <x v="3"/>
    <x v="9"/>
    <x v="0"/>
    <x v="1"/>
    <x v="8"/>
    <x v="9"/>
    <x v="3"/>
    <x v="4"/>
  </r>
  <r>
    <x v="3"/>
    <x v="0"/>
    <x v="3"/>
    <x v="0"/>
    <x v="9"/>
    <x v="10"/>
    <x v="7"/>
    <x v="4"/>
  </r>
  <r>
    <x v="3"/>
    <x v="6"/>
    <x v="2"/>
    <x v="0"/>
    <x v="10"/>
    <x v="11"/>
    <x v="7"/>
    <x v="0"/>
  </r>
  <r>
    <x v="3"/>
    <x v="10"/>
    <x v="2"/>
    <x v="2"/>
    <x v="11"/>
    <x v="12"/>
    <x v="0"/>
    <x v="1"/>
  </r>
  <r>
    <x v="3"/>
    <x v="3"/>
    <x v="0"/>
    <x v="2"/>
    <x v="12"/>
    <x v="13"/>
    <x v="8"/>
    <x v="0"/>
  </r>
  <r>
    <x v="3"/>
    <x v="9"/>
    <x v="1"/>
    <x v="1"/>
    <x v="13"/>
    <x v="14"/>
    <x v="1"/>
    <x v="2"/>
  </r>
  <r>
    <x v="3"/>
    <x v="11"/>
    <x v="0"/>
    <x v="1"/>
    <x v="14"/>
    <x v="15"/>
    <x v="8"/>
    <x v="0"/>
  </r>
  <r>
    <x v="4"/>
    <x v="11"/>
    <x v="2"/>
    <x v="2"/>
    <x v="15"/>
    <x v="16"/>
    <x v="9"/>
    <x v="4"/>
  </r>
  <r>
    <x v="5"/>
    <x v="1"/>
    <x v="0"/>
    <x v="2"/>
    <x v="16"/>
    <x v="4"/>
    <x v="0"/>
    <x v="0"/>
  </r>
  <r>
    <x v="6"/>
    <x v="1"/>
    <x v="0"/>
    <x v="0"/>
    <x v="17"/>
    <x v="17"/>
    <x v="8"/>
    <x v="0"/>
  </r>
  <r>
    <x v="7"/>
    <x v="4"/>
    <x v="0"/>
    <x v="0"/>
    <x v="18"/>
    <x v="4"/>
    <x v="6"/>
    <x v="0"/>
  </r>
  <r>
    <x v="8"/>
    <x v="1"/>
    <x v="2"/>
    <x v="1"/>
    <x v="3"/>
    <x v="4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FE8E6-60FC-48B9-B73C-5D848914DAF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3:A18" firstHeaderRow="1" firstDataRow="1" firstDataCol="1"/>
  <pivotFields count="8">
    <pivotField compact="0" outline="0" showAll="0" defaultSubtotal="0"/>
    <pivotField compact="0" outline="0" showAll="0" defaultSubtotal="0"/>
    <pivotField axis="axisRow" compact="0" outline="0" showAll="0" defaultSubtotal="0">
      <items count="5">
        <item x="0"/>
        <item x="1"/>
        <item x="3"/>
        <item x="2"/>
        <item m="1" x="4"/>
      </items>
    </pivotField>
    <pivotField compact="0" outline="0" showAll="0" defaultSubtotal="0"/>
    <pivotField compact="0" numFmtId="167" outline="0" showAll="0" defaultSubtotal="0"/>
    <pivotField compact="0" numFmtId="168" outline="0" showAll="0" defaultSubtotal="0"/>
    <pivotField compact="0" numFmtId="9" outline="0" showAll="0" avgSubtotal="1"/>
    <pivotField compact="0" outlin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formats count="1">
    <format dxfId="206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A299E-50C8-4C24-9890-C8D928F33FD8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A2:B7" firstHeaderRow="1" firstDataRow="1" firstDataCol="1"/>
  <pivotFields count="8">
    <pivotField showAll="0"/>
    <pivotField showAll="0"/>
    <pivotField showAll="0"/>
    <pivotField showAll="0"/>
    <pivotField numFmtId="167" showAll="0"/>
    <pivotField numFmtId="168" showAll="0"/>
    <pivotField numFmtId="9" showAll="0"/>
    <pivotField axis="axisRow" dataField="1" showAll="0">
      <items count="7">
        <item x="4"/>
        <item x="2"/>
        <item x="0"/>
        <item x="3"/>
        <item x="1"/>
        <item m="1" x="5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Status" fld="7" subtotal="count" baseField="0" baseItem="0"/>
  </dataFields>
  <chartFormats count="2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96B3ED-C848-4770-BE3C-7CD36535A898}" name="PivotTable4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12">
  <location ref="C18:E31" firstHeaderRow="0" firstDataRow="1" firstDataCol="1"/>
  <pivotFields count="8">
    <pivotField compact="0" outline="0" showAll="0" defaultSubtotal="0"/>
    <pivotField axis="axisRow" compact="0" outline="0" showAll="0" defaultSubtotal="0">
      <items count="13">
        <item x="2"/>
        <item x="9"/>
        <item x="3"/>
        <item x="10"/>
        <item x="4"/>
        <item x="8"/>
        <item x="0"/>
        <item x="7"/>
        <item x="11"/>
        <item x="1"/>
        <item x="5"/>
        <item x="6"/>
        <item m="1" x="12"/>
      </items>
    </pivotField>
    <pivotField dataField="1" compact="0" outline="0" showAll="0" defaultSubtotal="0"/>
    <pivotField compact="0" outline="0" showAll="0" defaultSubtotal="0"/>
    <pivotField compact="0" numFmtId="167" outline="0" showAll="0" defaultSubtotal="0"/>
    <pivotField compact="0" numFmtId="168" outline="0" showAll="0" defaultSubtotal="0"/>
    <pivotField dataField="1" compact="0" numFmtId="9" outline="0" showAll="0" defaultSubtotal="0"/>
    <pivotField compact="0" outlin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ategory " fld="2" subtotal="count" baseField="1" baseItem="1"/>
    <dataField name="Progress " fld="6" baseField="1" baseItem="1" numFmtId="9"/>
  </dataFields>
  <chartFormats count="8"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CD05CB-F9CF-413F-AC13-A636CB9CAD41}" name="PivotTable19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>
  <location ref="J35:P56" firstHeaderRow="1" firstDataRow="1" firstDataCol="7"/>
  <pivotFields count="8">
    <pivotField axis="axisRow" compact="0" outline="0" showAll="0" defaultSubtotal="0">
      <items count="10">
        <item x="2"/>
        <item x="4"/>
        <item x="0"/>
        <item x="3"/>
        <item x="1"/>
        <item x="5"/>
        <item m="1" x="9"/>
        <item x="6"/>
        <item x="7"/>
        <item x="8"/>
      </items>
    </pivotField>
    <pivotField axis="axisRow" compact="0" outline="0" showAll="0" defaultSubtotal="0">
      <items count="13">
        <item x="2"/>
        <item x="9"/>
        <item x="3"/>
        <item x="10"/>
        <item x="4"/>
        <item x="8"/>
        <item x="0"/>
        <item x="7"/>
        <item x="11"/>
        <item x="1"/>
        <item x="5"/>
        <item x="6"/>
        <item m="1" x="12"/>
      </items>
    </pivotField>
    <pivotField axis="axisRow" compact="0" outline="0" showAll="0" defaultSubtotal="0">
      <items count="5">
        <item x="0"/>
        <item x="1"/>
        <item x="3"/>
        <item x="2"/>
        <item m="1" x="4"/>
      </items>
    </pivotField>
    <pivotField axis="axisRow" compact="0" outline="0" showAll="0" defaultSubtotal="0">
      <items count="4">
        <item x="2"/>
        <item x="1"/>
        <item x="0"/>
        <item m="1" x="3"/>
      </items>
    </pivotField>
    <pivotField axis="axisRow" compact="0" outline="0" showAll="0" defaultSubtotal="0">
      <items count="19">
        <item x="3"/>
        <item x="16"/>
        <item x="2"/>
        <item x="4"/>
        <item x="1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</items>
    </pivotField>
    <pivotField axis="axisRow" compact="0" outline="0" showAll="0" defaultSubtotal="0">
      <items count="18">
        <item x="4"/>
        <item x="5"/>
        <item x="1"/>
        <item x="2"/>
        <item x="0"/>
        <item x="3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outline="0" showAll="0" defaultSubtotal="0">
      <items count="11">
        <item x="7"/>
        <item x="0"/>
        <item x="8"/>
        <item x="6"/>
        <item x="3"/>
        <item x="1"/>
        <item x="9"/>
        <item x="4"/>
        <item x="5"/>
        <item x="2"/>
        <item x="10"/>
      </items>
    </pivotField>
    <pivotField compact="0" outline="0" showAll="0" defaultSubtotal="0"/>
  </pivotFields>
  <rowFields count="7">
    <field x="0"/>
    <field x="1"/>
    <field x="2"/>
    <field x="3"/>
    <field x="4"/>
    <field x="5"/>
    <field x="6"/>
  </rowFields>
  <rowItems count="21">
    <i>
      <x/>
      <x/>
      <x v="3"/>
      <x/>
      <x v="2"/>
      <x v="3"/>
      <x v="9"/>
    </i>
    <i>
      <x v="1"/>
      <x v="8"/>
      <x v="3"/>
      <x/>
      <x v="16"/>
      <x v="16"/>
      <x v="6"/>
    </i>
    <i>
      <x v="2"/>
      <x v="6"/>
      <x/>
      <x v="2"/>
      <x v="5"/>
      <x v="4"/>
      <x v="1"/>
    </i>
    <i>
      <x v="3"/>
      <x v="1"/>
      <x/>
      <x v="1"/>
      <x v="9"/>
      <x v="9"/>
      <x v="4"/>
    </i>
    <i r="2">
      <x v="1"/>
      <x v="1"/>
      <x v="14"/>
      <x v="14"/>
      <x v="5"/>
    </i>
    <i r="1">
      <x v="2"/>
      <x/>
      <x/>
      <x v="13"/>
      <x v="13"/>
      <x v="2"/>
    </i>
    <i r="2">
      <x v="2"/>
      <x v="1"/>
      <x v="5"/>
      <x v="5"/>
      <x v="4"/>
    </i>
    <i r="1">
      <x v="3"/>
      <x v="3"/>
      <x/>
      <x v="12"/>
      <x v="12"/>
      <x v="1"/>
    </i>
    <i r="1">
      <x v="4"/>
      <x/>
      <x/>
      <x/>
      <x/>
      <x v="7"/>
    </i>
    <i r="1">
      <x v="5"/>
      <x v="3"/>
      <x/>
      <x v="8"/>
      <x v="8"/>
      <x v="9"/>
    </i>
    <i r="1">
      <x v="6"/>
      <x v="2"/>
      <x v="2"/>
      <x v="10"/>
      <x v="10"/>
      <x/>
    </i>
    <i r="1">
      <x v="7"/>
      <x v="2"/>
      <x v="2"/>
      <x v="7"/>
      <x v="7"/>
      <x v="9"/>
    </i>
    <i r="1">
      <x v="8"/>
      <x/>
      <x v="1"/>
      <x v="15"/>
      <x v="15"/>
      <x v="2"/>
    </i>
    <i r="1">
      <x v="10"/>
      <x v="3"/>
      <x v="1"/>
      <x v="3"/>
      <x v="1"/>
      <x v="8"/>
    </i>
    <i r="1">
      <x v="11"/>
      <x v="1"/>
      <x v="2"/>
      <x v="6"/>
      <x v="6"/>
      <x v="3"/>
    </i>
    <i r="2">
      <x v="3"/>
      <x v="2"/>
      <x v="11"/>
      <x v="11"/>
      <x/>
    </i>
    <i>
      <x v="4"/>
      <x v="9"/>
      <x v="1"/>
      <x v="1"/>
      <x v="4"/>
      <x v="2"/>
      <x v="5"/>
    </i>
    <i>
      <x v="5"/>
      <x v="9"/>
      <x/>
      <x/>
      <x v="1"/>
      <x/>
      <x v="1"/>
    </i>
    <i>
      <x v="7"/>
      <x v="9"/>
      <x/>
      <x v="2"/>
      <x v="17"/>
      <x v="17"/>
      <x v="2"/>
    </i>
    <i>
      <x v="8"/>
      <x v="4"/>
      <x/>
      <x v="2"/>
      <x v="18"/>
      <x/>
      <x v="3"/>
    </i>
    <i>
      <x v="9"/>
      <x v="9"/>
      <x v="3"/>
      <x v="1"/>
      <x/>
      <x/>
      <x v="10"/>
    </i>
  </rowItems>
  <colItems count="1">
    <i/>
  </colItems>
  <formats count="2">
    <format dxfId="208">
      <pivotArea field="6" type="button" dataOnly="0" labelOnly="1" outline="0" axis="axisRow" fieldPosition="6"/>
    </format>
    <format dxfId="207">
      <pivotArea dataOnly="0" labelOnly="1" outline="0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53C0A-06D3-478D-B69F-9EA3E37FCDA5}" name="PivotTable29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>
  <location ref="A3:G45" firstHeaderRow="1" firstDataRow="1" firstDataCol="7"/>
  <pivotFields count="8">
    <pivotField axis="axisRow" compact="0" outline="0" showAll="0" insertBlankRow="1" defaultSubtotal="0">
      <items count="10">
        <item x="2"/>
        <item x="4"/>
        <item x="0"/>
        <item x="3"/>
        <item x="1"/>
        <item x="5"/>
        <item m="1" x="9"/>
        <item x="6"/>
        <item x="7"/>
        <item x="8"/>
      </items>
    </pivotField>
    <pivotField axis="axisRow" compact="0" outline="0" showAll="0" insertBlankRow="1" defaultSubtotal="0">
      <items count="13">
        <item x="2"/>
        <item x="9"/>
        <item x="3"/>
        <item x="10"/>
        <item x="4"/>
        <item x="8"/>
        <item x="0"/>
        <item x="7"/>
        <item x="11"/>
        <item x="1"/>
        <item x="5"/>
        <item x="6"/>
        <item m="1" x="12"/>
      </items>
    </pivotField>
    <pivotField axis="axisRow" compact="0" outline="0" showAll="0" insertBlankRow="1" defaultSubtotal="0">
      <items count="5">
        <item x="0"/>
        <item x="1"/>
        <item x="3"/>
        <item x="2"/>
        <item m="1" x="4"/>
      </items>
    </pivotField>
    <pivotField axis="axisRow" compact="0" outline="0" showAll="0" insertBlankRow="1" defaultSubtotal="0">
      <items count="4">
        <item x="2"/>
        <item x="1"/>
        <item x="0"/>
        <item m="1" x="3"/>
      </items>
    </pivotField>
    <pivotField axis="axisRow" compact="0" outline="0" showAll="0" insertBlankRow="1" defaultSubtotal="0">
      <items count="19">
        <item x="3"/>
        <item x="16"/>
        <item x="2"/>
        <item x="4"/>
        <item x="1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</items>
    </pivotField>
    <pivotField axis="axisRow" compact="0" outline="0" showAll="0" insertBlankRow="1" defaultSubtotal="0">
      <items count="18">
        <item x="4"/>
        <item x="5"/>
        <item x="1"/>
        <item x="2"/>
        <item x="0"/>
        <item x="3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outline="0" showAll="0" insertBlankRow="1" defaultSubtotal="0">
      <items count="11">
        <item x="7"/>
        <item x="0"/>
        <item x="8"/>
        <item x="6"/>
        <item x="3"/>
        <item x="1"/>
        <item x="9"/>
        <item x="4"/>
        <item x="5"/>
        <item x="2"/>
        <item x="10"/>
      </items>
    </pivotField>
    <pivotField compact="0" outline="0" showAll="0" insertBlankRow="1" defaultSubtotal="0"/>
  </pivotFields>
  <rowFields count="7">
    <field x="0"/>
    <field x="1"/>
    <field x="2"/>
    <field x="3"/>
    <field x="4"/>
    <field x="5"/>
    <field x="6"/>
  </rowFields>
  <rowItems count="42">
    <i>
      <x/>
      <x/>
      <x v="3"/>
      <x/>
      <x v="2"/>
      <x v="3"/>
      <x v="9"/>
    </i>
    <i t="blank" r="5">
      <x v="3"/>
    </i>
    <i>
      <x v="1"/>
      <x v="8"/>
      <x v="3"/>
      <x/>
      <x v="16"/>
      <x v="16"/>
      <x v="6"/>
    </i>
    <i t="blank" r="5">
      <x v="16"/>
    </i>
    <i>
      <x v="2"/>
      <x v="6"/>
      <x/>
      <x v="2"/>
      <x v="5"/>
      <x v="4"/>
      <x v="1"/>
    </i>
    <i t="blank" r="5">
      <x v="4"/>
    </i>
    <i>
      <x v="3"/>
      <x v="1"/>
      <x/>
      <x v="1"/>
      <x v="9"/>
      <x v="9"/>
      <x v="4"/>
    </i>
    <i t="blank" r="5">
      <x v="9"/>
    </i>
    <i r="2">
      <x v="1"/>
      <x v="1"/>
      <x v="14"/>
      <x v="14"/>
      <x v="5"/>
    </i>
    <i t="blank" r="5">
      <x v="14"/>
    </i>
    <i r="1">
      <x v="2"/>
      <x/>
      <x/>
      <x v="13"/>
      <x v="13"/>
      <x v="2"/>
    </i>
    <i t="blank" r="5">
      <x v="13"/>
    </i>
    <i r="2">
      <x v="2"/>
      <x v="1"/>
      <x v="5"/>
      <x v="5"/>
      <x v="4"/>
    </i>
    <i t="blank" r="5">
      <x v="5"/>
    </i>
    <i r="1">
      <x v="3"/>
      <x v="3"/>
      <x/>
      <x v="12"/>
      <x v="12"/>
      <x v="1"/>
    </i>
    <i t="blank" r="5">
      <x v="12"/>
    </i>
    <i r="1">
      <x v="4"/>
      <x/>
      <x/>
      <x/>
      <x/>
      <x v="7"/>
    </i>
    <i t="blank" r="5">
      <x/>
    </i>
    <i r="1">
      <x v="5"/>
      <x v="3"/>
      <x/>
      <x v="8"/>
      <x v="8"/>
      <x v="9"/>
    </i>
    <i t="blank" r="5">
      <x v="8"/>
    </i>
    <i r="1">
      <x v="6"/>
      <x v="2"/>
      <x v="2"/>
      <x v="10"/>
      <x v="10"/>
      <x/>
    </i>
    <i t="blank" r="5">
      <x v="10"/>
    </i>
    <i r="1">
      <x v="7"/>
      <x v="2"/>
      <x v="2"/>
      <x v="7"/>
      <x v="7"/>
      <x v="9"/>
    </i>
    <i t="blank" r="5">
      <x v="7"/>
    </i>
    <i r="1">
      <x v="8"/>
      <x/>
      <x v="1"/>
      <x v="15"/>
      <x v="15"/>
      <x v="2"/>
    </i>
    <i t="blank" r="5">
      <x v="15"/>
    </i>
    <i r="1">
      <x v="10"/>
      <x v="3"/>
      <x v="1"/>
      <x v="3"/>
      <x v="1"/>
      <x v="8"/>
    </i>
    <i t="blank" r="5">
      <x v="1"/>
    </i>
    <i r="1">
      <x v="11"/>
      <x v="1"/>
      <x v="2"/>
      <x v="6"/>
      <x v="6"/>
      <x v="3"/>
    </i>
    <i t="blank" r="5">
      <x v="6"/>
    </i>
    <i r="2">
      <x v="3"/>
      <x v="2"/>
      <x v="11"/>
      <x v="11"/>
      <x/>
    </i>
    <i t="blank" r="5">
      <x v="11"/>
    </i>
    <i>
      <x v="4"/>
      <x v="9"/>
      <x v="1"/>
      <x v="1"/>
      <x v="4"/>
      <x v="2"/>
      <x v="5"/>
    </i>
    <i t="blank" r="5">
      <x v="2"/>
    </i>
    <i>
      <x v="5"/>
      <x v="9"/>
      <x/>
      <x/>
      <x v="1"/>
      <x/>
      <x v="1"/>
    </i>
    <i t="blank" r="5">
      <x/>
    </i>
    <i>
      <x v="7"/>
      <x v="9"/>
      <x/>
      <x v="2"/>
      <x v="17"/>
      <x v="17"/>
      <x v="2"/>
    </i>
    <i t="blank" r="5">
      <x v="17"/>
    </i>
    <i>
      <x v="8"/>
      <x v="4"/>
      <x/>
      <x v="2"/>
      <x v="18"/>
      <x/>
      <x v="3"/>
    </i>
    <i t="blank" r="5">
      <x/>
    </i>
    <i>
      <x v="9"/>
      <x v="9"/>
      <x v="3"/>
      <x v="1"/>
      <x/>
      <x/>
      <x v="10"/>
    </i>
    <i t="blank" r="5">
      <x/>
    </i>
  </rowItems>
  <colItems count="1">
    <i/>
  </colItems>
  <formats count="188">
    <format dxfId="196">
      <pivotArea type="all" dataOnly="0" outline="0" fieldPosition="0"/>
    </format>
    <format dxfId="195">
      <pivotArea field="0" type="button" dataOnly="0" labelOnly="1" outline="0" axis="axisRow" fieldPosition="0"/>
    </format>
    <format dxfId="194">
      <pivotArea field="1" type="button" dataOnly="0" labelOnly="1" outline="0" axis="axisRow" fieldPosition="1"/>
    </format>
    <format dxfId="193">
      <pivotArea field="2" type="button" dataOnly="0" labelOnly="1" outline="0" axis="axisRow" fieldPosition="2"/>
    </format>
    <format dxfId="192">
      <pivotArea field="3" type="button" dataOnly="0" labelOnly="1" outline="0" axis="axisRow" fieldPosition="3"/>
    </format>
    <format dxfId="191">
      <pivotArea field="4" type="button" dataOnly="0" labelOnly="1" outline="0" axis="axisRow" fieldPosition="4"/>
    </format>
    <format dxfId="190">
      <pivotArea field="5" type="button" dataOnly="0" labelOnly="1" outline="0" axis="axisRow" fieldPosition="5"/>
    </format>
    <format dxfId="189">
      <pivotArea field="6" type="button" dataOnly="0" labelOnly="1" outline="0" axis="axisRow" fieldPosition="6"/>
    </format>
    <format dxfId="188">
      <pivotArea dataOnly="0" labelOnly="1" outline="0" fieldPosition="0">
        <references count="1">
          <reference field="0" count="0"/>
        </references>
      </pivotArea>
    </format>
    <format dxfId="187">
      <pivotArea dataOnly="0" labelOnly="1" outline="0" fieldPosition="0">
        <references count="1">
          <reference field="0" count="0" defaultSubtotal="1"/>
        </references>
      </pivotArea>
    </format>
    <format dxfId="186">
      <pivotArea dataOnly="0" labelOnly="1" grandRow="1" outline="0" fieldPosition="0"/>
    </format>
    <format dxfId="185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84">
      <pivotArea dataOnly="0" labelOnly="1" outline="0" fieldPosition="0">
        <references count="2">
          <reference field="0" count="1" selected="0">
            <x v="0"/>
          </reference>
          <reference field="1" count="1" defaultSubtotal="1">
            <x v="0"/>
          </reference>
        </references>
      </pivotArea>
    </format>
    <format dxfId="183">
      <pivotArea dataOnly="0" labelOnly="1" outline="0" fieldPosition="0">
        <references count="2">
          <reference field="0" count="1" selected="0">
            <x v="1"/>
          </reference>
          <reference field="1" count="1">
            <x v="8"/>
          </reference>
        </references>
      </pivotArea>
    </format>
    <format dxfId="182">
      <pivotArea dataOnly="0" labelOnly="1" outline="0" fieldPosition="0">
        <references count="2">
          <reference field="0" count="1" selected="0">
            <x v="1"/>
          </reference>
          <reference field="1" count="1" defaultSubtotal="1">
            <x v="8"/>
          </reference>
        </references>
      </pivotArea>
    </format>
    <format dxfId="181">
      <pivotArea dataOnly="0" labelOnly="1" outline="0" fieldPosition="0">
        <references count="2">
          <reference field="0" count="1" selected="0">
            <x v="2"/>
          </reference>
          <reference field="1" count="1">
            <x v="6"/>
          </reference>
        </references>
      </pivotArea>
    </format>
    <format dxfId="180">
      <pivotArea dataOnly="0" labelOnly="1" outline="0" fieldPosition="0">
        <references count="2">
          <reference field="0" count="1" selected="0">
            <x v="2"/>
          </reference>
          <reference field="1" count="1" defaultSubtotal="1">
            <x v="6"/>
          </reference>
        </references>
      </pivotArea>
    </format>
    <format dxfId="179">
      <pivotArea dataOnly="0" labelOnly="1" outline="0" fieldPosition="0">
        <references count="2">
          <reference field="0" count="1" selected="0">
            <x v="3"/>
          </reference>
          <reference field="1" count="10">
            <x v="1"/>
            <x v="2"/>
            <x v="3"/>
            <x v="4"/>
            <x v="5"/>
            <x v="6"/>
            <x v="7"/>
            <x v="8"/>
            <x v="10"/>
            <x v="11"/>
          </reference>
        </references>
      </pivotArea>
    </format>
    <format dxfId="178">
      <pivotArea dataOnly="0" labelOnly="1" outline="0" fieldPosition="0">
        <references count="2">
          <reference field="0" count="1" selected="0">
            <x v="3"/>
          </reference>
          <reference field="1" count="10" defaultSubtotal="1">
            <x v="1"/>
            <x v="2"/>
            <x v="3"/>
            <x v="4"/>
            <x v="5"/>
            <x v="6"/>
            <x v="7"/>
            <x v="8"/>
            <x v="10"/>
            <x v="11"/>
          </reference>
        </references>
      </pivotArea>
    </format>
    <format dxfId="177">
      <pivotArea dataOnly="0" labelOnly="1" outline="0" fieldPosition="0">
        <references count="2">
          <reference field="0" count="1" selected="0">
            <x v="4"/>
          </reference>
          <reference field="1" count="1">
            <x v="9"/>
          </reference>
        </references>
      </pivotArea>
    </format>
    <format dxfId="176">
      <pivotArea dataOnly="0" labelOnly="1" outline="0" fieldPosition="0">
        <references count="2">
          <reference field="0" count="1" selected="0">
            <x v="4"/>
          </reference>
          <reference field="1" count="1" defaultSubtotal="1">
            <x v="9"/>
          </reference>
        </references>
      </pivotArea>
    </format>
    <format dxfId="175">
      <pivotArea dataOnly="0" labelOnly="1" outline="0" fieldPosition="0">
        <references count="2">
          <reference field="0" count="1" selected="0">
            <x v="5"/>
          </reference>
          <reference field="1" count="1">
            <x v="9"/>
          </reference>
        </references>
      </pivotArea>
    </format>
    <format dxfId="174">
      <pivotArea dataOnly="0" labelOnly="1" outline="0" fieldPosition="0">
        <references count="2">
          <reference field="0" count="1" selected="0">
            <x v="5"/>
          </reference>
          <reference field="1" count="1" defaultSubtotal="1">
            <x v="9"/>
          </reference>
        </references>
      </pivotArea>
    </format>
    <format dxfId="173">
      <pivotArea dataOnly="0" labelOnly="1" outline="0" fieldPosition="0">
        <references count="2">
          <reference field="0" count="1" selected="0">
            <x v="6"/>
          </reference>
          <reference field="1" count="1">
            <x v="12"/>
          </reference>
        </references>
      </pivotArea>
    </format>
    <format dxfId="172">
      <pivotArea dataOnly="0" labelOnly="1" outline="0" fieldPosition="0">
        <references count="2">
          <reference field="0" count="1" selected="0">
            <x v="6"/>
          </reference>
          <reference field="1" count="1" defaultSubtotal="1">
            <x v="12"/>
          </reference>
        </references>
      </pivotArea>
    </format>
    <format dxfId="17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3"/>
          </reference>
        </references>
      </pivotArea>
    </format>
    <format dxfId="17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 defaultSubtotal="1">
            <x v="3"/>
          </reference>
        </references>
      </pivotArea>
    </format>
    <format dxfId="16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"/>
          </reference>
          <reference field="2" count="1">
            <x v="3"/>
          </reference>
        </references>
      </pivotArea>
    </format>
    <format dxfId="16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"/>
          </reference>
          <reference field="2" count="1" defaultSubtotal="1">
            <x v="3"/>
          </reference>
        </references>
      </pivotArea>
    </format>
    <format dxfId="167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6"/>
          </reference>
          <reference field="2" count="1">
            <x v="0"/>
          </reference>
        </references>
      </pivotArea>
    </format>
    <format dxfId="166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6"/>
          </reference>
          <reference field="2" count="1" defaultSubtotal="1">
            <x v="0"/>
          </reference>
        </references>
      </pivotArea>
    </format>
    <format dxfId="165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2" count="2">
            <x v="0"/>
            <x v="1"/>
          </reference>
        </references>
      </pivotArea>
    </format>
    <format dxfId="16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2" count="2" defaultSubtotal="1">
            <x v="0"/>
            <x v="1"/>
          </reference>
        </references>
      </pivotArea>
    </format>
    <format dxfId="16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"/>
          </reference>
          <reference field="2" count="2">
            <x v="0"/>
            <x v="2"/>
          </reference>
        </references>
      </pivotArea>
    </format>
    <format dxfId="16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"/>
          </reference>
          <reference field="2" count="2" defaultSubtotal="1">
            <x v="0"/>
            <x v="2"/>
          </reference>
        </references>
      </pivotArea>
    </format>
    <format dxfId="16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"/>
          </reference>
          <reference field="2" count="1">
            <x v="3"/>
          </reference>
        </references>
      </pivotArea>
    </format>
    <format dxfId="16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"/>
          </reference>
          <reference field="2" count="1" defaultSubtotal="1">
            <x v="3"/>
          </reference>
        </references>
      </pivotArea>
    </format>
    <format dxfId="159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4"/>
          </reference>
          <reference field="2" count="1">
            <x v="0"/>
          </reference>
        </references>
      </pivotArea>
    </format>
    <format dxfId="15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4"/>
          </reference>
          <reference field="2" count="1" defaultSubtotal="1">
            <x v="0"/>
          </reference>
        </references>
      </pivotArea>
    </format>
    <format dxfId="15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5"/>
          </reference>
          <reference field="2" count="1">
            <x v="3"/>
          </reference>
        </references>
      </pivotArea>
    </format>
    <format dxfId="15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5"/>
          </reference>
          <reference field="2" count="1" defaultSubtotal="1">
            <x v="3"/>
          </reference>
        </references>
      </pivotArea>
    </format>
    <format dxfId="155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6"/>
          </reference>
          <reference field="2" count="1">
            <x v="2"/>
          </reference>
        </references>
      </pivotArea>
    </format>
    <format dxfId="15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6"/>
          </reference>
          <reference field="2" count="1" defaultSubtotal="1">
            <x v="2"/>
          </reference>
        </references>
      </pivotArea>
    </format>
    <format dxfId="15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7"/>
          </reference>
          <reference field="2" count="1">
            <x v="2"/>
          </reference>
        </references>
      </pivotArea>
    </format>
    <format dxfId="15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7"/>
          </reference>
          <reference field="2" count="1" defaultSubtotal="1">
            <x v="2"/>
          </reference>
        </references>
      </pivotArea>
    </format>
    <format dxfId="15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8"/>
          </reference>
          <reference field="2" count="1">
            <x v="0"/>
          </reference>
        </references>
      </pivotArea>
    </format>
    <format dxfId="15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8"/>
          </reference>
          <reference field="2" count="1" defaultSubtotal="1">
            <x v="0"/>
          </reference>
        </references>
      </pivotArea>
    </format>
    <format dxfId="149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0"/>
          </reference>
          <reference field="2" count="1">
            <x v="3"/>
          </reference>
        </references>
      </pivotArea>
    </format>
    <format dxfId="14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0"/>
          </reference>
          <reference field="2" count="1" defaultSubtotal="1">
            <x v="3"/>
          </reference>
        </references>
      </pivotArea>
    </format>
    <format dxfId="14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1"/>
          </reference>
          <reference field="2" count="2">
            <x v="1"/>
            <x v="3"/>
          </reference>
        </references>
      </pivotArea>
    </format>
    <format dxfId="14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1"/>
          </reference>
          <reference field="2" count="2" defaultSubtotal="1">
            <x v="1"/>
            <x v="3"/>
          </reference>
        </references>
      </pivotArea>
    </format>
    <format dxfId="145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9"/>
          </reference>
          <reference field="2" count="1">
            <x v="1"/>
          </reference>
        </references>
      </pivotArea>
    </format>
    <format dxfId="144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9"/>
          </reference>
          <reference field="2" count="1" defaultSubtotal="1">
            <x v="1"/>
          </reference>
        </references>
      </pivotArea>
    </format>
    <format dxfId="143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9"/>
          </reference>
          <reference field="2" count="1">
            <x v="0"/>
          </reference>
        </references>
      </pivotArea>
    </format>
    <format dxfId="142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9"/>
          </reference>
          <reference field="2" count="1" defaultSubtotal="1">
            <x v="0"/>
          </reference>
        </references>
      </pivotArea>
    </format>
    <format dxfId="141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2"/>
          </reference>
          <reference field="2" count="1">
            <x v="4"/>
          </reference>
        </references>
      </pivotArea>
    </format>
    <format dxfId="140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2"/>
          </reference>
          <reference field="2" count="1" defaultSubtotal="1">
            <x v="4"/>
          </reference>
        </references>
      </pivotArea>
    </format>
    <format dxfId="13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13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defaultSubtotal="1">
            <x v="0"/>
          </reference>
        </references>
      </pivotArea>
    </format>
    <format dxfId="13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13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 defaultSubtotal="1">
            <x v="0"/>
          </reference>
        </references>
      </pivotArea>
    </format>
    <format dxfId="13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  <reference field="3" count="1">
            <x v="2"/>
          </reference>
        </references>
      </pivotArea>
    </format>
    <format dxfId="13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  <reference field="3" count="1" defaultSubtotal="1">
            <x v="2"/>
          </reference>
        </references>
      </pivotArea>
    </format>
    <format dxfId="13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13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13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13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 selected="0">
            <x v="1"/>
          </reference>
          <reference field="3" count="1" defaultSubtotal="1">
            <x v="1"/>
          </reference>
        </references>
      </pivotArea>
    </format>
    <format dxfId="12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12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2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2"/>
          </reference>
          <reference field="3" count="1">
            <x v="1"/>
          </reference>
        </references>
      </pivotArea>
    </format>
    <format dxfId="12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2"/>
          </reference>
          <reference field="3" count="1" defaultSubtotal="1">
            <x v="1"/>
          </reference>
        </references>
      </pivotArea>
    </format>
    <format dxfId="12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12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defaultSubtotal="1">
            <x v="0"/>
          </reference>
        </references>
      </pivotArea>
    </format>
    <format dxfId="12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4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12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4"/>
          </reference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2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5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12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5"/>
          </reference>
          <reference field="2" count="1" selected="0">
            <x v="3"/>
          </reference>
          <reference field="3" count="1" defaultSubtotal="1">
            <x v="0"/>
          </reference>
        </references>
      </pivotArea>
    </format>
    <format dxfId="11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6"/>
          </reference>
          <reference field="2" count="1" selected="0">
            <x v="2"/>
          </reference>
          <reference field="3" count="1">
            <x v="2"/>
          </reference>
        </references>
      </pivotArea>
    </format>
    <format dxfId="11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6"/>
          </reference>
          <reference field="2" count="1" selected="0">
            <x v="2"/>
          </reference>
          <reference field="3" count="1" defaultSubtotal="1">
            <x v="2"/>
          </reference>
        </references>
      </pivotArea>
    </format>
    <format dxfId="11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7"/>
          </reference>
          <reference field="2" count="1" selected="0">
            <x v="2"/>
          </reference>
          <reference field="3" count="1">
            <x v="2"/>
          </reference>
        </references>
      </pivotArea>
    </format>
    <format dxfId="11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7"/>
          </reference>
          <reference field="2" count="1" selected="0">
            <x v="2"/>
          </reference>
          <reference field="3" count="1" defaultSubtotal="1">
            <x v="2"/>
          </reference>
        </references>
      </pivotArea>
    </format>
    <format dxfId="11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11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11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0"/>
          </reference>
          <reference field="2" count="1" selected="0">
            <x v="3"/>
          </reference>
          <reference field="3" count="1">
            <x v="1"/>
          </reference>
        </references>
      </pivotArea>
    </format>
    <format dxfId="11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0"/>
          </reference>
          <reference field="2" count="1" selected="0">
            <x v="3"/>
          </reference>
          <reference field="3" count="1" defaultSubtotal="1">
            <x v="1"/>
          </reference>
        </references>
      </pivotArea>
    </format>
    <format dxfId="11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11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"/>
          </reference>
          <reference field="3" count="1" defaultSubtotal="1">
            <x v="2"/>
          </reference>
        </references>
      </pivotArea>
    </format>
    <format dxfId="10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"/>
          </reference>
          <reference field="2" count="1" selected="0">
            <x v="3"/>
          </reference>
          <reference field="3" count="1">
            <x v="2"/>
          </reference>
        </references>
      </pivotArea>
    </format>
    <format dxfId="10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"/>
          </reference>
          <reference field="2" count="1" selected="0">
            <x v="3"/>
          </reference>
          <reference field="3" count="1" defaultSubtotal="1">
            <x v="2"/>
          </reference>
        </references>
      </pivotArea>
    </format>
    <format dxfId="10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9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10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9"/>
          </reference>
          <reference field="2" count="1" selected="0">
            <x v="1"/>
          </reference>
          <reference field="3" count="1" defaultSubtotal="1">
            <x v="1"/>
          </reference>
        </references>
      </pivotArea>
    </format>
    <format dxfId="10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9"/>
          </reference>
          <reference field="2" count="1" selected="0">
            <x v="0"/>
          </reference>
          <reference field="3" count="1">
            <x v="3"/>
          </reference>
        </references>
      </pivotArea>
    </format>
    <format dxfId="104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9"/>
          </reference>
          <reference field="2" count="1" selected="0">
            <x v="0"/>
          </reference>
          <reference field="3" count="1" defaultSubtotal="1">
            <x v="3"/>
          </reference>
        </references>
      </pivotArea>
    </format>
    <format dxfId="103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2"/>
          </reference>
          <reference field="2" count="1" selected="0">
            <x v="4"/>
          </reference>
          <reference field="3" count="1">
            <x v="3"/>
          </reference>
        </references>
      </pivotArea>
    </format>
    <format dxfId="102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2"/>
          </reference>
          <reference field="2" count="1" selected="0">
            <x v="4"/>
          </reference>
          <reference field="3" count="1" defaultSubtotal="1">
            <x v="3"/>
          </reference>
        </references>
      </pivotArea>
    </format>
    <format dxfId="10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>
            <x v="2"/>
          </reference>
        </references>
      </pivotArea>
    </format>
    <format dxfId="10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defaultSubtotal="1">
            <x v="2"/>
          </reference>
        </references>
      </pivotArea>
    </format>
    <format dxfId="9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 selected="0">
            <x v="0"/>
          </reference>
          <reference field="4" count="1">
            <x v="16"/>
          </reference>
        </references>
      </pivotArea>
    </format>
    <format dxfId="9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 selected="0">
            <x v="0"/>
          </reference>
          <reference field="4" count="1" defaultSubtotal="1">
            <x v="16"/>
          </reference>
        </references>
      </pivotArea>
    </format>
    <format dxfId="97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2"/>
          </reference>
          <reference field="4" count="1">
            <x v="5"/>
          </reference>
        </references>
      </pivotArea>
    </format>
    <format dxfId="96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2"/>
          </reference>
          <reference field="4" count="1" defaultSubtotal="1">
            <x v="5"/>
          </reference>
        </references>
      </pivotArea>
    </format>
    <format dxfId="9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>
            <x v="9"/>
          </reference>
        </references>
      </pivotArea>
    </format>
    <format dxfId="9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defaultSubtotal="1">
            <x v="9"/>
          </reference>
        </references>
      </pivotArea>
    </format>
    <format dxfId="9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14"/>
          </reference>
        </references>
      </pivotArea>
    </format>
    <format dxfId="9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 defaultSubtotal="1">
            <x v="14"/>
          </reference>
        </references>
      </pivotArea>
    </format>
    <format dxfId="9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13"/>
          </reference>
        </references>
      </pivotArea>
    </format>
    <format dxfId="9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4" count="1" defaultSubtotal="1">
            <x v="13"/>
          </reference>
        </references>
      </pivotArea>
    </format>
    <format dxfId="8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1"/>
          </reference>
          <reference field="4" count="1">
            <x v="5"/>
          </reference>
        </references>
      </pivotArea>
    </format>
    <format dxfId="8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1"/>
          </reference>
          <reference field="4" count="1" defaultSubtotal="1">
            <x v="5"/>
          </reference>
        </references>
      </pivotArea>
    </format>
    <format dxfId="8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0"/>
          </reference>
          <reference field="4" count="1">
            <x v="12"/>
          </reference>
        </references>
      </pivotArea>
    </format>
    <format dxfId="8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0"/>
          </reference>
          <reference field="4" count="1" defaultSubtotal="1">
            <x v="12"/>
          </reference>
        </references>
      </pivotArea>
    </format>
    <format dxfId="8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8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0"/>
          </reference>
          <reference field="4" count="1" defaultSubtotal="1">
            <x v="0"/>
          </reference>
        </references>
      </pivotArea>
    </format>
    <format dxfId="8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0"/>
          </reference>
          <reference field="4" count="1">
            <x v="8"/>
          </reference>
        </references>
      </pivotArea>
    </format>
    <format dxfId="8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0"/>
          </reference>
          <reference field="4" count="1" defaultSubtotal="1">
            <x v="8"/>
          </reference>
        </references>
      </pivotArea>
    </format>
    <format dxfId="8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6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10"/>
          </reference>
        </references>
      </pivotArea>
    </format>
    <format dxfId="8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6"/>
          </reference>
          <reference field="2" count="1" selected="0">
            <x v="2"/>
          </reference>
          <reference field="3" count="1" selected="0">
            <x v="2"/>
          </reference>
          <reference field="4" count="1" defaultSubtotal="1">
            <x v="10"/>
          </reference>
        </references>
      </pivotArea>
    </format>
    <format dxfId="7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7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7"/>
          </reference>
        </references>
      </pivotArea>
    </format>
    <format dxfId="7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7"/>
          </reference>
          <reference field="2" count="1" selected="0">
            <x v="2"/>
          </reference>
          <reference field="3" count="1" selected="0">
            <x v="2"/>
          </reference>
          <reference field="4" count="1" defaultSubtotal="1">
            <x v="7"/>
          </reference>
        </references>
      </pivotArea>
    </format>
    <format dxfId="7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"/>
          </reference>
          <reference field="4" count="1">
            <x v="15"/>
          </reference>
        </references>
      </pivotArea>
    </format>
    <format dxfId="7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"/>
          </reference>
          <reference field="4" count="1" defaultSubtotal="1">
            <x v="15"/>
          </reference>
        </references>
      </pivotArea>
    </format>
    <format dxfId="7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0"/>
          </reference>
          <reference field="2" count="1" selected="0">
            <x v="3"/>
          </reference>
          <reference field="3" count="1" selected="0">
            <x v="1"/>
          </reference>
          <reference field="4" count="1">
            <x v="3"/>
          </reference>
        </references>
      </pivotArea>
    </format>
    <format dxfId="7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0"/>
          </reference>
          <reference field="2" count="1" selected="0">
            <x v="3"/>
          </reference>
          <reference field="3" count="1" selected="0">
            <x v="1"/>
          </reference>
          <reference field="4" count="1" defaultSubtotal="1">
            <x v="3"/>
          </reference>
        </references>
      </pivotArea>
    </format>
    <format dxfId="7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6"/>
          </reference>
        </references>
      </pivotArea>
    </format>
    <format dxfId="7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2"/>
          </reference>
          <reference field="4" count="1" defaultSubtotal="1">
            <x v="6"/>
          </reference>
        </references>
      </pivotArea>
    </format>
    <format dxfId="7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1"/>
          </reference>
          <reference field="2" count="1" selected="0">
            <x v="3"/>
          </reference>
          <reference field="3" count="1" selected="0">
            <x v="2"/>
          </reference>
          <reference field="4" count="1">
            <x v="11"/>
          </reference>
        </references>
      </pivotArea>
    </format>
    <format dxfId="7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1"/>
          </reference>
          <reference field="2" count="1" selected="0">
            <x v="3"/>
          </reference>
          <reference field="3" count="1" selected="0">
            <x v="2"/>
          </reference>
          <reference field="4" count="1" defaultSubtotal="1">
            <x v="11"/>
          </reference>
        </references>
      </pivotArea>
    </format>
    <format dxfId="69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4"/>
          </reference>
        </references>
      </pivotArea>
    </format>
    <format dxfId="68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1"/>
          </reference>
          <reference field="4" count="1" defaultSubtotal="1">
            <x v="4"/>
          </reference>
        </references>
      </pivotArea>
    </format>
    <format dxfId="67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3"/>
          </reference>
          <reference field="4" count="1">
            <x v="1"/>
          </reference>
        </references>
      </pivotArea>
    </format>
    <format dxfId="66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3"/>
          </reference>
          <reference field="4" count="1" defaultSubtotal="1">
            <x v="1"/>
          </reference>
        </references>
      </pivotArea>
    </format>
    <format dxfId="6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2"/>
          </reference>
          <reference field="5" count="1">
            <x v="3"/>
          </reference>
        </references>
      </pivotArea>
    </format>
    <format dxfId="6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2"/>
          </reference>
          <reference field="5" count="1" defaultSubtotal="1">
            <x v="3"/>
          </reference>
        </references>
      </pivotArea>
    </format>
    <format dxfId="6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6"/>
          </reference>
          <reference field="5" count="1">
            <x v="16"/>
          </reference>
        </references>
      </pivotArea>
    </format>
    <format dxfId="6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6"/>
          </reference>
          <reference field="5" count="1" defaultSubtotal="1">
            <x v="16"/>
          </reference>
        </references>
      </pivotArea>
    </format>
    <format dxfId="61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5"/>
          </reference>
          <reference field="5" count="1">
            <x v="4"/>
          </reference>
        </references>
      </pivotArea>
    </format>
    <format dxfId="60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5"/>
          </reference>
          <reference field="5" count="1" defaultSubtotal="1">
            <x v="4"/>
          </reference>
        </references>
      </pivotArea>
    </format>
    <format dxfId="59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9"/>
          </reference>
          <reference field="5" count="1">
            <x v="9"/>
          </reference>
        </references>
      </pivotArea>
    </format>
    <format dxfId="58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9"/>
          </reference>
          <reference field="5" count="1" defaultSubtotal="1">
            <x v="9"/>
          </reference>
        </references>
      </pivotArea>
    </format>
    <format dxfId="57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4"/>
          </reference>
          <reference field="5" count="1">
            <x v="14"/>
          </reference>
        </references>
      </pivotArea>
    </format>
    <format dxfId="56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4"/>
          </reference>
          <reference field="5" count="1" defaultSubtotal="1">
            <x v="14"/>
          </reference>
        </references>
      </pivotArea>
    </format>
    <format dxfId="55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3"/>
          </reference>
          <reference field="5" count="1">
            <x v="13"/>
          </reference>
        </references>
      </pivotArea>
    </format>
    <format dxfId="54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3"/>
          </reference>
          <reference field="5" count="1" defaultSubtotal="1">
            <x v="13"/>
          </reference>
        </references>
      </pivotArea>
    </format>
    <format dxfId="53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5"/>
          </reference>
          <reference field="5" count="1">
            <x v="5"/>
          </reference>
        </references>
      </pivotArea>
    </format>
    <format dxfId="52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5"/>
          </reference>
          <reference field="5" count="1" defaultSubtotal="1">
            <x v="5"/>
          </reference>
        </references>
      </pivotArea>
    </format>
    <format dxfId="51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2"/>
          </reference>
          <reference field="5" count="1">
            <x v="12"/>
          </reference>
        </references>
      </pivotArea>
    </format>
    <format dxfId="50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2"/>
          </reference>
          <reference field="5" count="1" defaultSubtotal="1">
            <x v="12"/>
          </reference>
        </references>
      </pivotArea>
    </format>
    <format dxfId="49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48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defaultSubtotal="1">
            <x v="0"/>
          </reference>
        </references>
      </pivotArea>
    </format>
    <format dxfId="47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8"/>
          </reference>
          <reference field="5" count="1">
            <x v="8"/>
          </reference>
        </references>
      </pivotArea>
    </format>
    <format dxfId="46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8"/>
          </reference>
          <reference field="5" count="1" defaultSubtotal="1">
            <x v="8"/>
          </reference>
        </references>
      </pivotArea>
    </format>
    <format dxfId="45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6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10"/>
          </reference>
          <reference field="5" count="1">
            <x v="10"/>
          </reference>
        </references>
      </pivotArea>
    </format>
    <format dxfId="44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6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10"/>
          </reference>
          <reference field="5" count="1" defaultSubtotal="1">
            <x v="10"/>
          </reference>
        </references>
      </pivotArea>
    </format>
    <format dxfId="43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7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7"/>
          </reference>
          <reference field="5" count="1">
            <x v="7"/>
          </reference>
        </references>
      </pivotArea>
    </format>
    <format dxfId="42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7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7"/>
          </reference>
          <reference field="5" count="1" defaultSubtotal="1">
            <x v="7"/>
          </reference>
        </references>
      </pivotArea>
    </format>
    <format dxfId="41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5"/>
          </reference>
          <reference field="5" count="1">
            <x v="15"/>
          </reference>
        </references>
      </pivotArea>
    </format>
    <format dxfId="40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5"/>
          </reference>
          <reference field="5" count="1" defaultSubtotal="1">
            <x v="15"/>
          </reference>
        </references>
      </pivotArea>
    </format>
    <format dxfId="39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0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3"/>
          </reference>
          <reference field="5" count="1">
            <x v="1"/>
          </reference>
        </references>
      </pivotArea>
    </format>
    <format dxfId="38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0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3"/>
          </reference>
          <reference field="5" count="1" defaultSubtotal="1">
            <x v="1"/>
          </reference>
        </references>
      </pivotArea>
    </format>
    <format dxfId="37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6"/>
          </reference>
          <reference field="5" count="1">
            <x v="6"/>
          </reference>
        </references>
      </pivotArea>
    </format>
    <format dxfId="36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6"/>
          </reference>
          <reference field="5" count="1" defaultSubtotal="1">
            <x v="6"/>
          </reference>
        </references>
      </pivotArea>
    </format>
    <format dxfId="35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1"/>
          </reference>
          <reference field="2" count="1" selected="0">
            <x v="3"/>
          </reference>
          <reference field="3" count="1" selected="0">
            <x v="2"/>
          </reference>
          <reference field="4" count="1" selected="0">
            <x v="11"/>
          </reference>
          <reference field="5" count="1">
            <x v="11"/>
          </reference>
        </references>
      </pivotArea>
    </format>
    <format dxfId="34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1"/>
          </reference>
          <reference field="2" count="1" selected="0">
            <x v="3"/>
          </reference>
          <reference field="3" count="1" selected="0">
            <x v="2"/>
          </reference>
          <reference field="4" count="1" selected="0">
            <x v="11"/>
          </reference>
          <reference field="5" count="1" defaultSubtotal="1">
            <x v="11"/>
          </reference>
        </references>
      </pivotArea>
    </format>
    <format dxfId="33">
      <pivotArea dataOnly="0" labelOnly="1" outline="0" fieldPosition="0">
        <references count="6">
          <reference field="0" count="1" selected="0">
            <x v="4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4"/>
          </reference>
          <reference field="5" count="1">
            <x v="2"/>
          </reference>
        </references>
      </pivotArea>
    </format>
    <format dxfId="32">
      <pivotArea dataOnly="0" labelOnly="1" outline="0" fieldPosition="0">
        <references count="6">
          <reference field="0" count="1" selected="0">
            <x v="4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4"/>
          </reference>
          <reference field="5" count="1" defaultSubtotal="1">
            <x v="2"/>
          </reference>
        </references>
      </pivotArea>
    </format>
    <format dxfId="31">
      <pivotArea dataOnly="0" labelOnly="1" outline="0" fieldPosition="0">
        <references count="6">
          <reference field="0" count="1" selected="0">
            <x v="5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5" count="1">
            <x v="0"/>
          </reference>
        </references>
      </pivotArea>
    </format>
    <format dxfId="30">
      <pivotArea dataOnly="0" labelOnly="1" outline="0" fieldPosition="0">
        <references count="6">
          <reference field="0" count="1" selected="0">
            <x v="5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5" count="1" defaultSubtotal="1">
            <x v="0"/>
          </reference>
        </references>
      </pivotArea>
    </format>
    <format dxfId="29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  <reference field="6" count="1">
            <x v="9"/>
          </reference>
        </references>
      </pivotArea>
    </format>
    <format dxfId="28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6"/>
          </reference>
          <reference field="5" count="1" selected="0">
            <x v="16"/>
          </reference>
          <reference field="6" count="1">
            <x v="6"/>
          </reference>
        </references>
      </pivotArea>
    </format>
    <format dxfId="27">
      <pivotArea dataOnly="0" labelOnly="1" outline="0" fieldPosition="0">
        <references count="7"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4"/>
          </reference>
          <reference field="6" count="1">
            <x v="1"/>
          </reference>
        </references>
      </pivotArea>
    </format>
    <format dxfId="26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9"/>
          </reference>
          <reference field="6" count="1">
            <x v="4"/>
          </reference>
        </references>
      </pivotArea>
    </format>
    <format dxfId="25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4"/>
          </reference>
          <reference field="5" count="1" selected="0">
            <x v="14"/>
          </reference>
          <reference field="6" count="1">
            <x v="5"/>
          </reference>
        </references>
      </pivotArea>
    </format>
    <format dxfId="24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3"/>
          </reference>
          <reference field="5" count="1" selected="0">
            <x v="13"/>
          </reference>
          <reference field="6" count="1">
            <x v="2"/>
          </reference>
        </references>
      </pivotArea>
    </format>
    <format dxfId="23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5"/>
          </reference>
          <reference field="6" count="1">
            <x v="4"/>
          </reference>
        </references>
      </pivotArea>
    </format>
    <format dxfId="22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12"/>
          </reference>
          <reference field="6" count="1">
            <x v="1"/>
          </reference>
        </references>
      </pivotArea>
    </format>
    <format dxfId="21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20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8"/>
          </reference>
          <reference field="5" count="1" selected="0">
            <x v="8"/>
          </reference>
          <reference field="6" count="1">
            <x v="9"/>
          </reference>
        </references>
      </pivotArea>
    </format>
    <format dxfId="19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6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10"/>
          </reference>
          <reference field="5" count="1" selected="0">
            <x v="10"/>
          </reference>
          <reference field="6" count="1">
            <x v="0"/>
          </reference>
        </references>
      </pivotArea>
    </format>
    <format dxfId="18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7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7"/>
          </reference>
          <reference field="5" count="1" selected="0">
            <x v="7"/>
          </reference>
          <reference field="6" count="1">
            <x v="9"/>
          </reference>
        </references>
      </pivotArea>
    </format>
    <format dxfId="17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15"/>
          </reference>
          <reference field="6" count="1">
            <x v="2"/>
          </reference>
        </references>
      </pivotArea>
    </format>
    <format dxfId="16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10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1"/>
          </reference>
          <reference field="6" count="1">
            <x v="8"/>
          </reference>
        </references>
      </pivotArea>
    </format>
    <format dxfId="15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6"/>
          </reference>
          <reference field="5" count="1" selected="0">
            <x v="6"/>
          </reference>
          <reference field="6" count="1">
            <x v="3"/>
          </reference>
        </references>
      </pivotArea>
    </format>
    <format dxfId="14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11"/>
          </reference>
          <reference field="2" count="1" selected="0">
            <x v="3"/>
          </reference>
          <reference field="3" count="1" selected="0">
            <x v="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0"/>
          </reference>
        </references>
      </pivotArea>
    </format>
    <format dxfId="13">
      <pivotArea dataOnly="0" labelOnly="1" outline="0" fieldPosition="0">
        <references count="7">
          <reference field="0" count="1" selected="0">
            <x v="4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4"/>
          </reference>
          <reference field="5" count="1" selected="0">
            <x v="2"/>
          </reference>
          <reference field="6" count="1">
            <x v="5"/>
          </reference>
        </references>
      </pivotArea>
    </format>
    <format dxfId="12">
      <pivotArea dataOnly="0" labelOnly="1" outline="0" fieldPosition="0">
        <references count="7">
          <reference field="0" count="1" selected="0">
            <x v="5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11">
      <pivotArea dataOnly="0" labelOnly="1" outline="0" fieldPosition="0">
        <references count="1">
          <reference field="4" count="0"/>
        </references>
      </pivotArea>
    </format>
    <format dxfId="10">
      <pivotArea dataOnly="0" labelOnly="1" outline="0" fieldPosition="0">
        <references count="1">
          <reference field="5" count="0"/>
        </references>
      </pivotArea>
    </format>
    <format dxfId="9">
      <pivotArea dataOnly="0" labelOnly="1" outline="0" fieldPosition="0">
        <references count="1">
          <reference field="6" count="0"/>
        </references>
      </pivotArea>
    </format>
  </formats>
  <pivotTableStyleInfo name="PivotStyleLight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A65F680-A6FB-47F0-9FF1-0FB394AB8C6C}" name="User_Info" displayName="User_Info" ref="E6:H20" totalsRowShown="0" headerRowDxfId="225">
  <autoFilter ref="E6:H20" xr:uid="{E4B0E9A3-B166-4D26-8C3A-90B0FC728BF5}"/>
  <tableColumns count="4">
    <tableColumn id="1" xr3:uid="{988000E8-5DC2-4015-95EB-C46D0897031A}" name="First Name"/>
    <tableColumn id="2" xr3:uid="{4F981E74-7F7B-4E21-A78E-CEB55AFD362E}" name="Last Name"/>
    <tableColumn id="3" xr3:uid="{56D463D6-5190-45D4-B804-3BA2E7BB8485}" name="Email"/>
    <tableColumn id="4" xr3:uid="{750ECA22-CEF2-4A72-802D-C8230D8D03A9}" name="Preferred Username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0AF91-C5DA-4E90-B939-2628B35A6FA0}" name="Issue_Tracker2" displayName="Issue_Tracker2" ref="E6:L27" totalsRowShown="0" headerRowDxfId="224" dataDxfId="222" headerRowBorderDxfId="223" totalsRowBorderDxfId="221">
  <autoFilter ref="E6:L27" xr:uid="{CB00AF91-C5DA-4E90-B939-2628B35A6FA0}"/>
  <tableColumns count="8">
    <tableColumn id="1" xr3:uid="{AF2044B8-FF6F-47FF-90B8-C5E75436ED58}" name="Issues" dataDxfId="220"/>
    <tableColumn id="2" xr3:uid="{D50C66CB-89EE-45CB-A292-02F1D24DBE0F}" name="Assigned To" dataDxfId="219"/>
    <tableColumn id="3" xr3:uid="{4C4E4908-AE3D-4979-84FC-09C1C78DAD47}" name="Category" dataDxfId="218"/>
    <tableColumn id="4" xr3:uid="{ED3E7CC0-EB51-4760-9957-5202331F09AB}" name="Priority" dataDxfId="217"/>
    <tableColumn id="5" xr3:uid="{1958D3D2-9995-4044-9317-0B6A7EBA393D}" name="Start Date" dataDxfId="216"/>
    <tableColumn id="6" xr3:uid="{405A3EC5-8082-4E23-998E-2215DD30C87F}" name="End Date" dataDxfId="215"/>
    <tableColumn id="7" xr3:uid="{E9D1DFA5-A3D0-44FE-8E66-134C9948848F}" name="Progress" dataDxfId="214" dataCellStyle="Percent"/>
    <tableColumn id="8" xr3:uid="{C70845BB-0523-4D7B-9981-A236515695D2}" name="Status" dataDxfId="2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9E65DA-E6E7-401E-A841-A912074CB64B}" name="Categories" displayName="Categories" ref="N7:N11" totalsRowShown="0" headerRowDxfId="212" dataDxfId="211">
  <autoFilter ref="N7:N11" xr:uid="{CC9E65DA-E6E7-401E-A841-A912074CB64B}"/>
  <tableColumns count="1">
    <tableColumn id="1" xr3:uid="{3C5FAB88-F218-4AB8-9539-4ABB0D474995}" name="Type" dataDxfId="21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0AECA5-E059-4C12-81FA-7977D5FFD412}" name="Progress_Value" displayName="Progress_Value" ref="P8:P28" totalsRowShown="0">
  <autoFilter ref="P8:P28" xr:uid="{610AECA5-E059-4C12-81FA-7977D5FFD412}"/>
  <tableColumns count="1">
    <tableColumn id="1" xr3:uid="{31C9C321-3B16-4310-861D-42320E380707}" name="Progress Value" dataDxfId="209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sho@gmail.com" TargetMode="External"/><Relationship Id="rId7" Type="http://schemas.openxmlformats.org/officeDocument/2006/relationships/image" Target="../media/image1.jpeg"/><Relationship Id="rId2" Type="http://schemas.openxmlformats.org/officeDocument/2006/relationships/hyperlink" Target="mailto:example@gmail.com" TargetMode="External"/><Relationship Id="rId1" Type="http://schemas.openxmlformats.org/officeDocument/2006/relationships/hyperlink" Target="mailto:example@gmail.com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sdd@gmail.com" TargetMode="External"/><Relationship Id="rId4" Type="http://schemas.openxmlformats.org/officeDocument/2006/relationships/hyperlink" Target="mailto:js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image" Target="../media/image1.jpeg"/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Relationship Id="rId5" Type="http://schemas.openxmlformats.org/officeDocument/2006/relationships/comments" Target="../comments1.xml"/><Relationship Id="rId4" Type="http://schemas.openxmlformats.org/officeDocument/2006/relationships/image" Target="../media/image8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6F46-2A4A-421B-9D62-EAB8BD20F4AA}">
  <sheetPr codeName="Sheet2"/>
  <dimension ref="A1:F17"/>
  <sheetViews>
    <sheetView topLeftCell="A2" workbookViewId="0">
      <selection activeCell="D18" sqref="D18"/>
    </sheetView>
  </sheetViews>
  <sheetFormatPr defaultRowHeight="15" x14ac:dyDescent="0.25"/>
  <cols>
    <col min="1" max="1" width="22.28515625" bestFit="1" customWidth="1"/>
    <col min="3" max="3" width="22.42578125" bestFit="1" customWidth="1"/>
  </cols>
  <sheetData>
    <row r="1" spans="1:6" ht="31.5" x14ac:dyDescent="0.5">
      <c r="A1" s="1"/>
    </row>
    <row r="2" spans="1:6" ht="26.25" x14ac:dyDescent="0.4">
      <c r="B2" s="43"/>
      <c r="C2" s="43"/>
      <c r="D2" s="43"/>
      <c r="E2" s="43"/>
      <c r="F2" s="43"/>
    </row>
    <row r="4" spans="1:6" x14ac:dyDescent="0.25">
      <c r="E4" s="5"/>
    </row>
    <row r="5" spans="1:6" x14ac:dyDescent="0.25">
      <c r="E5" s="5"/>
    </row>
    <row r="13" spans="1:6" x14ac:dyDescent="0.25">
      <c r="C13" s="5"/>
    </row>
    <row r="14" spans="1:6" x14ac:dyDescent="0.25">
      <c r="C14" t="s">
        <v>58</v>
      </c>
    </row>
    <row r="15" spans="1:6" x14ac:dyDescent="0.25">
      <c r="C15" t="s">
        <v>59</v>
      </c>
      <c r="D15">
        <f ca="1">COUNTIFS(Issue_Tracker2[Start Date],"&lt;="&amp;TODAY(),Issue_Tracker2[Progress],"&lt;1")</f>
        <v>2</v>
      </c>
    </row>
    <row r="16" spans="1:6" x14ac:dyDescent="0.25">
      <c r="C16" t="s">
        <v>60</v>
      </c>
      <c r="D16">
        <f>COUNTIFS(Issue_Tracker2[End Date],"")</f>
        <v>18</v>
      </c>
    </row>
    <row r="17" spans="3:4" x14ac:dyDescent="0.25">
      <c r="C17" t="s">
        <v>61</v>
      </c>
      <c r="D17">
        <f>COUNTA(User_Info[Preferred Username])</f>
        <v>5</v>
      </c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69F13-800D-42D2-B483-B41E18B71418}">
  <dimension ref="C3:H11"/>
  <sheetViews>
    <sheetView showGridLines="0" topLeftCell="A4" workbookViewId="0">
      <pane xSplit="4" ySplit="3" topLeftCell="E7" activePane="bottomRight" state="frozen"/>
      <selection activeCell="A4" sqref="A4"/>
      <selection pane="topRight" activeCell="E4" sqref="E4"/>
      <selection pane="bottomLeft" activeCell="A7" sqref="A7"/>
      <selection pane="bottomRight"/>
    </sheetView>
  </sheetViews>
  <sheetFormatPr defaultRowHeight="15" x14ac:dyDescent="0.25"/>
  <cols>
    <col min="5" max="6" width="42.140625" bestFit="1" customWidth="1"/>
    <col min="7" max="7" width="22.42578125" bestFit="1" customWidth="1"/>
    <col min="8" max="8" width="21.28515625" customWidth="1"/>
    <col min="9" max="9" width="12" bestFit="1" customWidth="1"/>
    <col min="10" max="11" width="11.140625" bestFit="1" customWidth="1"/>
    <col min="12" max="12" width="10.85546875" bestFit="1" customWidth="1"/>
    <col min="15" max="15" width="14.140625" bestFit="1" customWidth="1"/>
    <col min="17" max="17" width="16.5703125" bestFit="1" customWidth="1"/>
  </cols>
  <sheetData>
    <row r="3" spans="3:8" ht="26.25" x14ac:dyDescent="0.4">
      <c r="C3" s="2"/>
      <c r="G3" s="8"/>
    </row>
    <row r="5" spans="3:8" x14ac:dyDescent="0.25">
      <c r="E5" s="4"/>
    </row>
    <row r="6" spans="3:8" x14ac:dyDescent="0.25">
      <c r="E6" s="9" t="s">
        <v>19</v>
      </c>
      <c r="F6" s="9" t="s">
        <v>20</v>
      </c>
      <c r="G6" s="9" t="s">
        <v>21</v>
      </c>
      <c r="H6" s="9" t="s">
        <v>22</v>
      </c>
    </row>
    <row r="7" spans="3:8" x14ac:dyDescent="0.25">
      <c r="E7" t="s">
        <v>29</v>
      </c>
      <c r="F7" t="s">
        <v>69</v>
      </c>
      <c r="G7" s="5" t="s">
        <v>66</v>
      </c>
      <c r="H7" t="s">
        <v>23</v>
      </c>
    </row>
    <row r="8" spans="3:8" x14ac:dyDescent="0.25">
      <c r="E8" t="s">
        <v>68</v>
      </c>
      <c r="F8" t="s">
        <v>67</v>
      </c>
      <c r="G8" s="5" t="s">
        <v>66</v>
      </c>
      <c r="H8" t="s">
        <v>24</v>
      </c>
    </row>
    <row r="9" spans="3:8" x14ac:dyDescent="0.25">
      <c r="E9" t="s">
        <v>26</v>
      </c>
      <c r="F9" t="s">
        <v>27</v>
      </c>
      <c r="G9" s="5" t="s">
        <v>28</v>
      </c>
      <c r="H9" t="s">
        <v>29</v>
      </c>
    </row>
    <row r="10" spans="3:8" x14ac:dyDescent="0.25">
      <c r="E10" t="s">
        <v>30</v>
      </c>
      <c r="F10" t="s">
        <v>31</v>
      </c>
      <c r="G10" s="5" t="s">
        <v>32</v>
      </c>
      <c r="H10" t="s">
        <v>33</v>
      </c>
    </row>
    <row r="11" spans="3:8" x14ac:dyDescent="0.25">
      <c r="G11" s="5" t="s">
        <v>34</v>
      </c>
      <c r="H11" t="s">
        <v>35</v>
      </c>
    </row>
  </sheetData>
  <conditionalFormatting sqref="H6:H13">
    <cfRule type="cellIs" dxfId="8" priority="1" operator="equal">
      <formula>"High"</formula>
    </cfRule>
    <cfRule type="cellIs" dxfId="7" priority="2" operator="equal">
      <formula>"Medium"</formula>
    </cfRule>
    <cfRule type="cellIs" dxfId="6" priority="3" operator="equal">
      <formula>"Low"</formula>
    </cfRule>
  </conditionalFormatting>
  <hyperlinks>
    <hyperlink ref="G7" r:id="rId1" xr:uid="{E66C4593-A9C3-4F4C-8F03-3AA7B02AD9A6}"/>
    <hyperlink ref="G8" r:id="rId2" xr:uid="{A59895BA-637D-445E-8006-A14CB3522C1B}"/>
    <hyperlink ref="G9" r:id="rId3" xr:uid="{B7A4203B-ABBA-452C-94A8-AEA105730DE0}"/>
    <hyperlink ref="G10" r:id="rId4" xr:uid="{E806FBE5-2209-44AC-86E1-DDE71E51B9E0}"/>
    <hyperlink ref="G11" r:id="rId5" xr:uid="{DCAF920E-8581-4BFB-A826-D56F0C4BE7C5}"/>
  </hyperlinks>
  <pageMargins left="0.7" right="0.7" top="0.75" bottom="0.75" header="0.3" footer="0.3"/>
  <drawing r:id="rId6"/>
  <picture r:id="rId7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27B2-DAB6-4423-B285-CF5D18AD3757}">
  <sheetPr codeName="Sheet4"/>
  <dimension ref="E3:P29"/>
  <sheetViews>
    <sheetView showGridLines="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5" x14ac:dyDescent="0.25"/>
  <cols>
    <col min="5" max="5" width="32" customWidth="1"/>
    <col min="6" max="6" width="16.7109375" customWidth="1"/>
    <col min="7" max="7" width="27.140625" customWidth="1"/>
    <col min="8" max="8" width="33.28515625" customWidth="1"/>
    <col min="9" max="9" width="22.42578125" bestFit="1" customWidth="1"/>
    <col min="10" max="10" width="13.28515625" bestFit="1" customWidth="1"/>
    <col min="11" max="11" width="12" bestFit="1" customWidth="1"/>
    <col min="12" max="13" width="11.140625" bestFit="1" customWidth="1"/>
    <col min="14" max="14" width="14.140625" bestFit="1" customWidth="1"/>
    <col min="16" max="16" width="16.5703125" bestFit="1" customWidth="1"/>
    <col min="17" max="17" width="14.140625" bestFit="1" customWidth="1"/>
    <col min="19" max="19" width="16.5703125" bestFit="1" customWidth="1"/>
  </cols>
  <sheetData>
    <row r="3" spans="5:16" ht="26.25" x14ac:dyDescent="0.4">
      <c r="E3" s="2"/>
      <c r="I3" s="8" t="s">
        <v>0</v>
      </c>
    </row>
    <row r="4" spans="5:16" ht="18.75" x14ac:dyDescent="0.3">
      <c r="G4" s="28"/>
      <c r="H4" s="27"/>
    </row>
    <row r="5" spans="5:16" x14ac:dyDescent="0.25">
      <c r="G5" s="4"/>
    </row>
    <row r="6" spans="5:16" ht="21" x14ac:dyDescent="0.35">
      <c r="E6" s="20" t="s">
        <v>1</v>
      </c>
      <c r="F6" s="20" t="s">
        <v>2</v>
      </c>
      <c r="G6" s="20" t="s">
        <v>7</v>
      </c>
      <c r="H6" s="20" t="s">
        <v>3</v>
      </c>
      <c r="I6" s="21" t="s">
        <v>4</v>
      </c>
      <c r="J6" s="22" t="s">
        <v>5</v>
      </c>
      <c r="K6" s="23" t="s">
        <v>13</v>
      </c>
      <c r="L6" s="20" t="s">
        <v>25</v>
      </c>
      <c r="N6" s="6" t="s">
        <v>6</v>
      </c>
    </row>
    <row r="7" spans="5:16" x14ac:dyDescent="0.25">
      <c r="E7" s="18" t="s">
        <v>43</v>
      </c>
      <c r="F7" s="10" t="s">
        <v>39</v>
      </c>
      <c r="G7" s="10" t="s">
        <v>10</v>
      </c>
      <c r="H7" s="10" t="s">
        <v>16</v>
      </c>
      <c r="I7" s="11">
        <v>44683</v>
      </c>
      <c r="J7" s="12">
        <v>44742</v>
      </c>
      <c r="K7" s="13">
        <v>0.1</v>
      </c>
      <c r="L7" s="10" t="s">
        <v>44</v>
      </c>
      <c r="N7" s="7" t="s">
        <v>8</v>
      </c>
    </row>
    <row r="8" spans="5:16" x14ac:dyDescent="0.25">
      <c r="E8" s="18" t="s">
        <v>45</v>
      </c>
      <c r="F8" s="10" t="s">
        <v>35</v>
      </c>
      <c r="G8" s="10" t="s">
        <v>9</v>
      </c>
      <c r="H8" s="10" t="s">
        <v>15</v>
      </c>
      <c r="I8" s="11">
        <v>44628</v>
      </c>
      <c r="J8" s="12">
        <v>44685</v>
      </c>
      <c r="K8" s="13">
        <v>0.3</v>
      </c>
      <c r="L8" s="10" t="s">
        <v>46</v>
      </c>
      <c r="N8" t="s">
        <v>9</v>
      </c>
      <c r="P8" t="s">
        <v>14</v>
      </c>
    </row>
    <row r="9" spans="5:16" x14ac:dyDescent="0.25">
      <c r="E9" s="18" t="s">
        <v>47</v>
      </c>
      <c r="F9" s="10" t="s">
        <v>36</v>
      </c>
      <c r="G9" s="10" t="s">
        <v>12</v>
      </c>
      <c r="H9" s="10" t="s">
        <v>17</v>
      </c>
      <c r="I9" s="11">
        <v>44612</v>
      </c>
      <c r="J9" s="12">
        <v>44691</v>
      </c>
      <c r="K9" s="13">
        <v>1</v>
      </c>
      <c r="L9" s="10" t="s">
        <v>48</v>
      </c>
      <c r="N9" t="s">
        <v>10</v>
      </c>
      <c r="P9" s="3">
        <v>0</v>
      </c>
    </row>
    <row r="10" spans="5:16" x14ac:dyDescent="0.25">
      <c r="E10" s="18"/>
      <c r="F10" s="10"/>
      <c r="G10" s="10"/>
      <c r="H10" s="10"/>
      <c r="I10" s="11"/>
      <c r="J10" s="12"/>
      <c r="K10" s="13"/>
      <c r="L10" s="10"/>
      <c r="N10" t="s">
        <v>11</v>
      </c>
      <c r="P10" s="3">
        <v>0.1</v>
      </c>
    </row>
    <row r="11" spans="5:16" x14ac:dyDescent="0.25">
      <c r="E11" s="18"/>
      <c r="F11" s="10"/>
      <c r="G11" s="10"/>
      <c r="H11" s="10"/>
      <c r="I11" s="11"/>
      <c r="J11" s="12"/>
      <c r="K11" s="13"/>
      <c r="L11" s="10"/>
      <c r="N11" t="s">
        <v>12</v>
      </c>
      <c r="P11" s="3">
        <v>0.15</v>
      </c>
    </row>
    <row r="12" spans="5:16" x14ac:dyDescent="0.25">
      <c r="E12" s="18"/>
      <c r="F12" s="10"/>
      <c r="G12" s="10"/>
      <c r="H12" s="10"/>
      <c r="I12" s="11"/>
      <c r="J12" s="12"/>
      <c r="K12" s="13"/>
      <c r="L12" s="10"/>
      <c r="P12" s="3">
        <v>0.2</v>
      </c>
    </row>
    <row r="13" spans="5:16" x14ac:dyDescent="0.25">
      <c r="E13" s="18"/>
      <c r="F13" s="10"/>
      <c r="G13" s="10"/>
      <c r="H13" s="10"/>
      <c r="I13" s="11"/>
      <c r="J13" s="12"/>
      <c r="K13" s="13"/>
      <c r="L13" s="10"/>
      <c r="P13" s="3">
        <v>0.25</v>
      </c>
    </row>
    <row r="14" spans="5:16" x14ac:dyDescent="0.25">
      <c r="E14" s="18"/>
      <c r="F14" s="10"/>
      <c r="G14" s="10"/>
      <c r="H14" s="10"/>
      <c r="I14" s="11"/>
      <c r="J14" s="12"/>
      <c r="K14" s="13"/>
      <c r="L14" s="10"/>
      <c r="P14" s="3">
        <v>0.3</v>
      </c>
    </row>
    <row r="15" spans="5:16" x14ac:dyDescent="0.25">
      <c r="E15" s="18"/>
      <c r="F15" s="10"/>
      <c r="G15" s="10"/>
      <c r="H15" s="10"/>
      <c r="I15" s="11"/>
      <c r="J15" s="12"/>
      <c r="K15" s="13"/>
      <c r="L15" s="10"/>
      <c r="P15" s="3">
        <v>0.35</v>
      </c>
    </row>
    <row r="16" spans="5:16" x14ac:dyDescent="0.25">
      <c r="E16" s="18"/>
      <c r="F16" s="10"/>
      <c r="G16" s="10"/>
      <c r="H16" s="10"/>
      <c r="I16" s="11"/>
      <c r="J16" s="12"/>
      <c r="K16" s="13"/>
      <c r="L16" s="10"/>
      <c r="P16" s="3">
        <v>0.4</v>
      </c>
    </row>
    <row r="17" spans="5:16" x14ac:dyDescent="0.25">
      <c r="E17" s="18"/>
      <c r="F17" s="10"/>
      <c r="G17" s="10"/>
      <c r="H17" s="10"/>
      <c r="I17" s="11"/>
      <c r="J17" s="12"/>
      <c r="K17" s="13"/>
      <c r="L17" s="10"/>
      <c r="P17" s="3">
        <v>0.45</v>
      </c>
    </row>
    <row r="18" spans="5:16" x14ac:dyDescent="0.25">
      <c r="E18" s="18"/>
      <c r="F18" s="10"/>
      <c r="G18" s="10"/>
      <c r="H18" s="10"/>
      <c r="I18" s="11"/>
      <c r="J18" s="12"/>
      <c r="K18" s="13"/>
      <c r="L18" s="10"/>
      <c r="P18" s="3">
        <v>0.5</v>
      </c>
    </row>
    <row r="19" spans="5:16" x14ac:dyDescent="0.25">
      <c r="E19" s="18"/>
      <c r="F19" s="10"/>
      <c r="G19" s="10"/>
      <c r="H19" s="10"/>
      <c r="I19" s="11"/>
      <c r="J19" s="12"/>
      <c r="K19" s="13"/>
      <c r="L19" s="10"/>
      <c r="P19" s="3">
        <v>0.55000000000000004</v>
      </c>
    </row>
    <row r="20" spans="5:16" x14ac:dyDescent="0.25">
      <c r="E20" s="18"/>
      <c r="F20" s="10"/>
      <c r="G20" s="10"/>
      <c r="H20" s="10"/>
      <c r="I20" s="11"/>
      <c r="J20" s="12"/>
      <c r="K20" s="13"/>
      <c r="L20" s="10"/>
      <c r="P20" s="3">
        <v>0.6</v>
      </c>
    </row>
    <row r="21" spans="5:16" x14ac:dyDescent="0.25">
      <c r="E21" s="18"/>
      <c r="F21" s="10"/>
      <c r="G21" s="10"/>
      <c r="H21" s="10"/>
      <c r="I21" s="11"/>
      <c r="J21" s="12"/>
      <c r="K21" s="13"/>
      <c r="L21" s="10"/>
      <c r="P21" s="3">
        <v>0.65</v>
      </c>
    </row>
    <row r="22" spans="5:16" x14ac:dyDescent="0.25">
      <c r="E22" s="18"/>
      <c r="F22" s="14"/>
      <c r="G22" s="14"/>
      <c r="H22" s="14"/>
      <c r="I22" s="11"/>
      <c r="J22" s="12"/>
      <c r="K22" s="17"/>
      <c r="L22" s="14"/>
      <c r="P22" s="3">
        <v>0.7</v>
      </c>
    </row>
    <row r="23" spans="5:16" x14ac:dyDescent="0.25">
      <c r="E23" s="19"/>
      <c r="F23" s="14"/>
      <c r="G23" s="14"/>
      <c r="H23" s="14"/>
      <c r="I23" s="15"/>
      <c r="J23" s="16"/>
      <c r="K23" s="17"/>
      <c r="L23" s="14"/>
      <c r="P23" s="3">
        <v>0.75</v>
      </c>
    </row>
    <row r="24" spans="5:16" x14ac:dyDescent="0.25">
      <c r="E24" s="18"/>
      <c r="F24" s="10"/>
      <c r="G24" s="10"/>
      <c r="H24" s="14"/>
      <c r="I24" s="11"/>
      <c r="J24" s="12"/>
      <c r="K24" s="13"/>
      <c r="L24" s="10"/>
      <c r="P24" s="3">
        <v>0.8</v>
      </c>
    </row>
    <row r="25" spans="5:16" x14ac:dyDescent="0.25">
      <c r="E25" s="19"/>
      <c r="F25" s="14"/>
      <c r="G25" s="14"/>
      <c r="H25" s="14"/>
      <c r="I25" s="15"/>
      <c r="J25" s="16"/>
      <c r="K25" s="17"/>
      <c r="L25" s="14"/>
      <c r="P25" s="3">
        <v>0.85</v>
      </c>
    </row>
    <row r="26" spans="5:16" x14ac:dyDescent="0.25">
      <c r="E26" s="18"/>
      <c r="F26" s="10"/>
      <c r="G26" s="10"/>
      <c r="H26" s="10"/>
      <c r="I26" s="11"/>
      <c r="J26" s="12"/>
      <c r="K26" s="13"/>
      <c r="L26" s="10"/>
      <c r="P26" s="3">
        <v>0.9</v>
      </c>
    </row>
    <row r="27" spans="5:16" x14ac:dyDescent="0.25">
      <c r="E27" s="18"/>
      <c r="F27" s="10"/>
      <c r="G27" s="10"/>
      <c r="H27" s="10"/>
      <c r="I27" s="11"/>
      <c r="J27" s="12"/>
      <c r="K27" s="13"/>
      <c r="L27" s="10"/>
      <c r="P27" s="3">
        <v>0.95</v>
      </c>
    </row>
    <row r="28" spans="5:16" x14ac:dyDescent="0.25">
      <c r="P28" s="3">
        <v>1</v>
      </c>
    </row>
    <row r="29" spans="5:16" x14ac:dyDescent="0.25">
      <c r="G29" s="26"/>
    </row>
  </sheetData>
  <conditionalFormatting sqref="H7:H27 J24:J30">
    <cfRule type="cellIs" dxfId="5" priority="1" operator="equal">
      <formula>"High"</formula>
    </cfRule>
    <cfRule type="cellIs" dxfId="4" priority="2" operator="equal">
      <formula>"Medium"</formula>
    </cfRule>
    <cfRule type="cellIs" dxfId="3" priority="3" operator="equal">
      <formula>"Low"</formula>
    </cfRule>
  </conditionalFormatting>
  <dataValidations count="5">
    <dataValidation type="list" allowBlank="1" showInputMessage="1" showErrorMessage="1" sqref="N24:N1048576 L7:L27" xr:uid="{CD22DE61-359C-4BA1-A8DC-1A758AAF128B}">
      <formula1>"In Progress, Approved, Closed, Submitted, Rejected"</formula1>
    </dataValidation>
    <dataValidation type="list" allowBlank="1" showInputMessage="1" showErrorMessage="1" sqref="H7:H1048576" xr:uid="{C4A11AC5-36CB-495B-8947-80049AB80055}">
      <formula1>"Low, Medium, High"</formula1>
    </dataValidation>
    <dataValidation type="list" allowBlank="1" showInputMessage="1" showErrorMessage="1" sqref="F7:F1048576" xr:uid="{34D96008-82B4-47E4-A27D-D97BF0B27EE9}">
      <formula1>Preferred_Name</formula1>
    </dataValidation>
    <dataValidation type="list" allowBlank="1" showInputMessage="1" showErrorMessage="1" sqref="G7:G1048576" xr:uid="{61FE6092-5BB9-4D54-8D0F-C503AD7AE086}">
      <formula1>Project_Category</formula1>
    </dataValidation>
    <dataValidation type="list" allowBlank="1" showInputMessage="1" showErrorMessage="1" sqref="K7:K1048576" xr:uid="{5EF02055-080B-4002-BF72-51A99E2EF29D}">
      <formula1>Progress_Values</formula1>
    </dataValidation>
  </dataValidations>
  <pageMargins left="0.7" right="0.7" top="0.75" bottom="0.75" header="0.3" footer="0.3"/>
  <drawing r:id="rId1"/>
  <picture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1B7E-9B66-4F75-98E5-B2960ADA2F6E}">
  <dimension ref="A2:P56"/>
  <sheetViews>
    <sheetView workbookViewId="0">
      <selection activeCell="J41" sqref="J4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3.85546875" bestFit="1" customWidth="1"/>
    <col min="4" max="4" width="9.28515625" bestFit="1" customWidth="1"/>
    <col min="5" max="5" width="9" bestFit="1" customWidth="1"/>
    <col min="6" max="6" width="15.28515625" bestFit="1" customWidth="1"/>
    <col min="7" max="7" width="13.85546875" bestFit="1" customWidth="1"/>
    <col min="8" max="8" width="10.85546875" bestFit="1" customWidth="1"/>
    <col min="9" max="9" width="13.85546875" bestFit="1" customWidth="1"/>
    <col min="10" max="10" width="19.140625" bestFit="1" customWidth="1"/>
    <col min="11" max="11" width="10.85546875" bestFit="1" customWidth="1"/>
    <col min="12" max="13" width="13.85546875" bestFit="1" customWidth="1"/>
    <col min="14" max="14" width="10.85546875" bestFit="1" customWidth="1"/>
    <col min="15" max="15" width="11.28515625" bestFit="1" customWidth="1"/>
    <col min="16" max="16" width="10.85546875" bestFit="1" customWidth="1"/>
    <col min="17" max="17" width="11.28515625" bestFit="1" customWidth="1"/>
    <col min="18" max="18" width="13.85546875" bestFit="1" customWidth="1"/>
    <col min="19" max="19" width="10.85546875" bestFit="1" customWidth="1"/>
    <col min="20" max="20" width="13.85546875" bestFit="1" customWidth="1"/>
    <col min="21" max="21" width="11.28515625" bestFit="1" customWidth="1"/>
    <col min="22" max="22" width="10.85546875" bestFit="1" customWidth="1"/>
  </cols>
  <sheetData>
    <row r="2" spans="1:2" x14ac:dyDescent="0.25">
      <c r="A2" s="24" t="s">
        <v>53</v>
      </c>
      <c r="B2" t="s">
        <v>55</v>
      </c>
    </row>
    <row r="3" spans="1:2" x14ac:dyDescent="0.25">
      <c r="A3" s="25" t="s">
        <v>51</v>
      </c>
      <c r="B3">
        <v>4</v>
      </c>
    </row>
    <row r="4" spans="1:2" x14ac:dyDescent="0.25">
      <c r="A4" s="25" t="s">
        <v>48</v>
      </c>
      <c r="B4">
        <v>3</v>
      </c>
    </row>
    <row r="5" spans="1:2" x14ac:dyDescent="0.25">
      <c r="A5" s="25" t="s">
        <v>44</v>
      </c>
      <c r="B5">
        <v>9</v>
      </c>
    </row>
    <row r="6" spans="1:2" x14ac:dyDescent="0.25">
      <c r="A6" s="25" t="s">
        <v>50</v>
      </c>
      <c r="B6">
        <v>2</v>
      </c>
    </row>
    <row r="7" spans="1:2" x14ac:dyDescent="0.25">
      <c r="A7" s="25" t="s">
        <v>46</v>
      </c>
      <c r="B7">
        <v>3</v>
      </c>
    </row>
    <row r="13" spans="1:2" x14ac:dyDescent="0.25">
      <c r="A13" s="24" t="s">
        <v>7</v>
      </c>
    </row>
    <row r="14" spans="1:2" x14ac:dyDescent="0.25">
      <c r="A14" t="s">
        <v>10</v>
      </c>
    </row>
    <row r="15" spans="1:2" x14ac:dyDescent="0.25">
      <c r="A15" t="s">
        <v>9</v>
      </c>
    </row>
    <row r="16" spans="1:2" x14ac:dyDescent="0.25">
      <c r="A16" t="s">
        <v>11</v>
      </c>
    </row>
    <row r="17" spans="1:5" x14ac:dyDescent="0.25">
      <c r="A17" t="s">
        <v>12</v>
      </c>
    </row>
    <row r="18" spans="1:5" x14ac:dyDescent="0.25">
      <c r="A18" t="s">
        <v>54</v>
      </c>
      <c r="C18" s="24" t="s">
        <v>2</v>
      </c>
      <c r="D18" t="s">
        <v>57</v>
      </c>
      <c r="E18" t="s">
        <v>56</v>
      </c>
    </row>
    <row r="19" spans="1:5" x14ac:dyDescent="0.25">
      <c r="C19" t="s">
        <v>36</v>
      </c>
      <c r="D19">
        <v>1</v>
      </c>
      <c r="E19" s="3">
        <v>1</v>
      </c>
    </row>
    <row r="20" spans="1:5" x14ac:dyDescent="0.25">
      <c r="C20" t="s">
        <v>42</v>
      </c>
      <c r="D20">
        <v>2</v>
      </c>
      <c r="E20" s="3">
        <v>0.55000000000000004</v>
      </c>
    </row>
    <row r="21" spans="1:5" x14ac:dyDescent="0.25">
      <c r="C21" t="s">
        <v>23</v>
      </c>
      <c r="D21">
        <v>2</v>
      </c>
      <c r="E21" s="3">
        <v>0.4</v>
      </c>
    </row>
    <row r="22" spans="1:5" x14ac:dyDescent="0.25">
      <c r="C22" t="s">
        <v>29</v>
      </c>
      <c r="D22">
        <v>1</v>
      </c>
      <c r="E22" s="3">
        <v>0.1</v>
      </c>
    </row>
    <row r="23" spans="1:5" x14ac:dyDescent="0.25">
      <c r="C23" t="s">
        <v>33</v>
      </c>
      <c r="D23">
        <v>2</v>
      </c>
      <c r="E23" s="3">
        <v>0.89999999999999991</v>
      </c>
    </row>
    <row r="24" spans="1:5" x14ac:dyDescent="0.25">
      <c r="C24" t="s">
        <v>41</v>
      </c>
      <c r="D24">
        <v>1</v>
      </c>
      <c r="E24" s="3">
        <v>1</v>
      </c>
    </row>
    <row r="25" spans="1:5" x14ac:dyDescent="0.25">
      <c r="C25" t="s">
        <v>39</v>
      </c>
      <c r="D25">
        <v>2</v>
      </c>
      <c r="E25" s="3">
        <v>0.1</v>
      </c>
    </row>
    <row r="26" spans="1:5" x14ac:dyDescent="0.25">
      <c r="C26" t="s">
        <v>40</v>
      </c>
      <c r="D26">
        <v>1</v>
      </c>
      <c r="E26" s="3">
        <v>1</v>
      </c>
    </row>
    <row r="27" spans="1:5" x14ac:dyDescent="0.25">
      <c r="C27" t="s">
        <v>24</v>
      </c>
      <c r="D27">
        <v>2</v>
      </c>
      <c r="E27" s="3">
        <v>0.5</v>
      </c>
    </row>
    <row r="28" spans="1:5" x14ac:dyDescent="0.25">
      <c r="C28" t="s">
        <v>35</v>
      </c>
      <c r="D28">
        <v>4</v>
      </c>
      <c r="E28" s="3">
        <v>1.1499999999999999</v>
      </c>
    </row>
    <row r="29" spans="1:5" x14ac:dyDescent="0.25">
      <c r="C29" t="s">
        <v>37</v>
      </c>
      <c r="D29">
        <v>1</v>
      </c>
      <c r="E29" s="3">
        <v>0.85</v>
      </c>
    </row>
    <row r="30" spans="1:5" x14ac:dyDescent="0.25">
      <c r="C30" t="s">
        <v>38</v>
      </c>
      <c r="D30">
        <v>2</v>
      </c>
      <c r="E30" s="3">
        <v>0.2</v>
      </c>
    </row>
    <row r="31" spans="1:5" x14ac:dyDescent="0.25">
      <c r="C31" t="s">
        <v>54</v>
      </c>
      <c r="D31">
        <v>21</v>
      </c>
      <c r="E31" s="3">
        <v>7.7499999999999991</v>
      </c>
    </row>
    <row r="35" spans="10:16" x14ac:dyDescent="0.25">
      <c r="J35" s="24" t="s">
        <v>1</v>
      </c>
      <c r="K35" s="24" t="s">
        <v>2</v>
      </c>
      <c r="L35" s="24" t="s">
        <v>7</v>
      </c>
      <c r="M35" s="24" t="s">
        <v>3</v>
      </c>
      <c r="N35" s="24" t="s">
        <v>4</v>
      </c>
      <c r="O35" s="24" t="s">
        <v>5</v>
      </c>
      <c r="P35" s="39" t="s">
        <v>13</v>
      </c>
    </row>
    <row r="36" spans="10:16" x14ac:dyDescent="0.25">
      <c r="J36" t="s">
        <v>47</v>
      </c>
      <c r="K36" t="s">
        <v>36</v>
      </c>
      <c r="L36" t="s">
        <v>12</v>
      </c>
      <c r="M36" t="s">
        <v>17</v>
      </c>
      <c r="N36" s="2">
        <v>44612</v>
      </c>
      <c r="O36" s="2">
        <v>44691</v>
      </c>
      <c r="P36" s="3">
        <v>1</v>
      </c>
    </row>
    <row r="37" spans="10:16" x14ac:dyDescent="0.25">
      <c r="J37" t="s">
        <v>52</v>
      </c>
      <c r="K37" t="s">
        <v>24</v>
      </c>
      <c r="L37" t="s">
        <v>12</v>
      </c>
      <c r="M37" t="s">
        <v>17</v>
      </c>
      <c r="N37" s="2">
        <v>45161</v>
      </c>
      <c r="O37" s="2">
        <v>45163</v>
      </c>
      <c r="P37" s="3">
        <v>0.35</v>
      </c>
    </row>
    <row r="38" spans="10:16" x14ac:dyDescent="0.25">
      <c r="J38" t="s">
        <v>43</v>
      </c>
      <c r="K38" t="s">
        <v>39</v>
      </c>
      <c r="L38" t="s">
        <v>10</v>
      </c>
      <c r="M38" t="s">
        <v>16</v>
      </c>
      <c r="N38" s="2">
        <v>44683</v>
      </c>
      <c r="O38" s="2">
        <v>44742</v>
      </c>
      <c r="P38" s="3">
        <v>0.1</v>
      </c>
    </row>
    <row r="39" spans="10:16" x14ac:dyDescent="0.25">
      <c r="J39" t="s">
        <v>49</v>
      </c>
      <c r="K39" t="s">
        <v>42</v>
      </c>
      <c r="L39" t="s">
        <v>10</v>
      </c>
      <c r="M39" t="s">
        <v>15</v>
      </c>
      <c r="N39" s="2">
        <v>44750</v>
      </c>
      <c r="O39" s="2">
        <v>44884</v>
      </c>
      <c r="P39" s="3">
        <v>0.25</v>
      </c>
    </row>
    <row r="40" spans="10:16" x14ac:dyDescent="0.25">
      <c r="L40" t="s">
        <v>9</v>
      </c>
      <c r="M40" t="s">
        <v>15</v>
      </c>
      <c r="N40" s="2">
        <v>44755</v>
      </c>
      <c r="O40" s="2">
        <v>44889</v>
      </c>
      <c r="P40" s="3">
        <v>0.3</v>
      </c>
    </row>
    <row r="41" spans="10:16" x14ac:dyDescent="0.25">
      <c r="K41" t="s">
        <v>23</v>
      </c>
      <c r="L41" t="s">
        <v>10</v>
      </c>
      <c r="M41" t="s">
        <v>17</v>
      </c>
      <c r="N41" s="2">
        <v>44754</v>
      </c>
      <c r="O41" s="2">
        <v>44888</v>
      </c>
      <c r="P41" s="3">
        <v>0.15</v>
      </c>
    </row>
    <row r="42" spans="10:16" x14ac:dyDescent="0.25">
      <c r="L42" t="s">
        <v>11</v>
      </c>
      <c r="M42" t="s">
        <v>15</v>
      </c>
      <c r="N42" s="2">
        <v>44683</v>
      </c>
      <c r="O42" s="2">
        <v>44796</v>
      </c>
      <c r="P42" s="3">
        <v>0.25</v>
      </c>
    </row>
    <row r="43" spans="10:16" x14ac:dyDescent="0.25">
      <c r="K43" t="s">
        <v>29</v>
      </c>
      <c r="L43" t="s">
        <v>12</v>
      </c>
      <c r="M43" t="s">
        <v>17</v>
      </c>
      <c r="N43" s="2">
        <v>44753</v>
      </c>
      <c r="O43" s="2">
        <v>44887</v>
      </c>
      <c r="P43" s="3">
        <v>0.1</v>
      </c>
    </row>
    <row r="44" spans="10:16" x14ac:dyDescent="0.25">
      <c r="K44" t="s">
        <v>33</v>
      </c>
      <c r="L44" t="s">
        <v>10</v>
      </c>
      <c r="M44" t="s">
        <v>17</v>
      </c>
      <c r="N44" s="2">
        <v>44562</v>
      </c>
      <c r="O44" s="2">
        <v>44593</v>
      </c>
      <c r="P44" s="3">
        <v>0.7</v>
      </c>
    </row>
    <row r="45" spans="10:16" x14ac:dyDescent="0.25">
      <c r="K45" t="s">
        <v>41</v>
      </c>
      <c r="L45" t="s">
        <v>12</v>
      </c>
      <c r="M45" t="s">
        <v>17</v>
      </c>
      <c r="N45" s="2">
        <v>44749</v>
      </c>
      <c r="O45" s="2">
        <v>44883</v>
      </c>
      <c r="P45" s="3">
        <v>1</v>
      </c>
    </row>
    <row r="46" spans="10:16" x14ac:dyDescent="0.25">
      <c r="K46" t="s">
        <v>39</v>
      </c>
      <c r="L46" t="s">
        <v>11</v>
      </c>
      <c r="M46" t="s">
        <v>16</v>
      </c>
      <c r="N46" s="2">
        <v>44751</v>
      </c>
      <c r="O46" s="2">
        <v>44885</v>
      </c>
      <c r="P46" s="3">
        <v>0</v>
      </c>
    </row>
    <row r="47" spans="10:16" x14ac:dyDescent="0.25">
      <c r="K47" t="s">
        <v>40</v>
      </c>
      <c r="L47" t="s">
        <v>11</v>
      </c>
      <c r="M47" t="s">
        <v>16</v>
      </c>
      <c r="N47" s="2">
        <v>44748</v>
      </c>
      <c r="O47" s="2">
        <v>44882</v>
      </c>
      <c r="P47" s="3">
        <v>1</v>
      </c>
    </row>
    <row r="48" spans="10:16" x14ac:dyDescent="0.25">
      <c r="K48" t="s">
        <v>24</v>
      </c>
      <c r="L48" t="s">
        <v>10</v>
      </c>
      <c r="M48" t="s">
        <v>15</v>
      </c>
      <c r="N48" s="2">
        <v>44756</v>
      </c>
      <c r="O48" s="2">
        <v>44890</v>
      </c>
      <c r="P48" s="3">
        <v>0.15</v>
      </c>
    </row>
    <row r="49" spans="10:16" x14ac:dyDescent="0.25">
      <c r="K49" t="s">
        <v>37</v>
      </c>
      <c r="L49" t="s">
        <v>12</v>
      </c>
      <c r="M49" t="s">
        <v>15</v>
      </c>
      <c r="N49" s="2">
        <v>44615</v>
      </c>
      <c r="O49" s="2">
        <v>44644</v>
      </c>
      <c r="P49" s="3">
        <v>0.85</v>
      </c>
    </row>
    <row r="50" spans="10:16" x14ac:dyDescent="0.25">
      <c r="K50" t="s">
        <v>38</v>
      </c>
      <c r="L50" t="s">
        <v>9</v>
      </c>
      <c r="M50" t="s">
        <v>16</v>
      </c>
      <c r="N50" s="2">
        <v>44747</v>
      </c>
      <c r="O50" s="2">
        <v>44881</v>
      </c>
      <c r="P50" s="3">
        <v>0.2</v>
      </c>
    </row>
    <row r="51" spans="10:16" x14ac:dyDescent="0.25">
      <c r="L51" t="s">
        <v>12</v>
      </c>
      <c r="M51" t="s">
        <v>16</v>
      </c>
      <c r="N51" s="2">
        <v>44752</v>
      </c>
      <c r="O51" s="2">
        <v>44886</v>
      </c>
      <c r="P51" s="3">
        <v>0</v>
      </c>
    </row>
    <row r="52" spans="10:16" x14ac:dyDescent="0.25">
      <c r="J52" t="s">
        <v>45</v>
      </c>
      <c r="K52" t="s">
        <v>35</v>
      </c>
      <c r="L52" t="s">
        <v>9</v>
      </c>
      <c r="M52" t="s">
        <v>15</v>
      </c>
      <c r="N52" s="2">
        <v>44628</v>
      </c>
      <c r="O52" s="2">
        <v>44685</v>
      </c>
      <c r="P52" s="3">
        <v>0.3</v>
      </c>
    </row>
    <row r="53" spans="10:16" x14ac:dyDescent="0.25">
      <c r="J53" t="s">
        <v>62</v>
      </c>
      <c r="K53" t="s">
        <v>35</v>
      </c>
      <c r="L53" t="s">
        <v>10</v>
      </c>
      <c r="M53" t="s">
        <v>17</v>
      </c>
      <c r="N53" s="2">
        <v>44583</v>
      </c>
      <c r="O53" s="2">
        <v>44593</v>
      </c>
      <c r="P53" s="3">
        <v>0.1</v>
      </c>
    </row>
    <row r="54" spans="10:16" x14ac:dyDescent="0.25">
      <c r="J54" t="s">
        <v>63</v>
      </c>
      <c r="K54" t="s">
        <v>35</v>
      </c>
      <c r="L54" t="s">
        <v>10</v>
      </c>
      <c r="M54" t="s">
        <v>16</v>
      </c>
      <c r="N54" s="2">
        <v>44584</v>
      </c>
      <c r="O54" s="2">
        <v>44607</v>
      </c>
      <c r="P54" s="3">
        <v>0.15</v>
      </c>
    </row>
    <row r="55" spans="10:16" x14ac:dyDescent="0.25">
      <c r="J55" t="s">
        <v>64</v>
      </c>
      <c r="K55" t="s">
        <v>33</v>
      </c>
      <c r="L55" t="s">
        <v>10</v>
      </c>
      <c r="M55" t="s">
        <v>16</v>
      </c>
      <c r="N55" s="2">
        <v>44563</v>
      </c>
      <c r="O55" s="2">
        <v>44593</v>
      </c>
      <c r="P55" s="3">
        <v>0.2</v>
      </c>
    </row>
    <row r="56" spans="10:16" x14ac:dyDescent="0.25">
      <c r="J56" t="s">
        <v>65</v>
      </c>
      <c r="K56" t="s">
        <v>35</v>
      </c>
      <c r="L56" t="s">
        <v>12</v>
      </c>
      <c r="M56" t="s">
        <v>15</v>
      </c>
      <c r="N56" s="2">
        <v>44562</v>
      </c>
      <c r="O56" s="2">
        <v>44593</v>
      </c>
      <c r="P56" s="3">
        <v>0.6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F3D5-1763-4108-8CBA-A3B36E4AFBC4}">
  <dimension ref="C3:H11"/>
  <sheetViews>
    <sheetView showGridLines="0" workbookViewId="0"/>
  </sheetViews>
  <sheetFormatPr defaultRowHeight="15" x14ac:dyDescent="0.25"/>
  <cols>
    <col min="5" max="6" width="42.140625" bestFit="1" customWidth="1"/>
    <col min="7" max="7" width="22.42578125" bestFit="1" customWidth="1"/>
    <col min="8" max="8" width="21.28515625" customWidth="1"/>
    <col min="9" max="9" width="12" bestFit="1" customWidth="1"/>
    <col min="10" max="11" width="11.140625" bestFit="1" customWidth="1"/>
    <col min="12" max="12" width="10.85546875" bestFit="1" customWidth="1"/>
    <col min="15" max="15" width="14.140625" bestFit="1" customWidth="1"/>
    <col min="17" max="17" width="16.5703125" bestFit="1" customWidth="1"/>
  </cols>
  <sheetData>
    <row r="3" spans="3:8" ht="26.25" x14ac:dyDescent="0.4">
      <c r="C3" s="2"/>
      <c r="G3" s="8"/>
    </row>
    <row r="5" spans="3:8" x14ac:dyDescent="0.25">
      <c r="E5" s="4"/>
    </row>
    <row r="6" spans="3:8" x14ac:dyDescent="0.25">
      <c r="E6" s="9"/>
      <c r="F6" s="9"/>
      <c r="G6" s="9"/>
      <c r="H6" s="9"/>
    </row>
    <row r="7" spans="3:8" x14ac:dyDescent="0.25">
      <c r="G7" s="5"/>
    </row>
    <row r="8" spans="3:8" x14ac:dyDescent="0.25">
      <c r="G8" s="5"/>
    </row>
    <row r="9" spans="3:8" x14ac:dyDescent="0.25">
      <c r="G9" s="5"/>
    </row>
    <row r="10" spans="3:8" x14ac:dyDescent="0.25">
      <c r="G10" s="5"/>
    </row>
    <row r="11" spans="3:8" x14ac:dyDescent="0.25">
      <c r="G11" s="5"/>
    </row>
  </sheetData>
  <conditionalFormatting sqref="H6:H13">
    <cfRule type="cellIs" dxfId="2" priority="1" operator="equal">
      <formula>"High"</formula>
    </cfRule>
    <cfRule type="cellIs" dxfId="1" priority="2" operator="equal">
      <formula>"Medium"</formula>
    </cfRule>
    <cfRule type="cellIs" dxfId="0" priority="3" operator="equal">
      <formula>"Low"</formula>
    </cfRule>
  </conditionalFormatting>
  <pageMargins left="0.7" right="0.7" top="0.75" bottom="0.75" header="0.3" footer="0.3"/>
  <drawing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B351-1037-4A0D-B37F-F21ED48252B7}">
  <dimension ref="A1:BM45"/>
  <sheetViews>
    <sheetView showGridLines="0" tabSelected="1" workbookViewId="0">
      <pane ySplit="3" topLeftCell="A4" activePane="bottomLeft" state="frozen"/>
      <selection pane="bottomLeft"/>
    </sheetView>
  </sheetViews>
  <sheetFormatPr defaultRowHeight="15" x14ac:dyDescent="0.25"/>
  <cols>
    <col min="1" max="1" width="19.140625" bestFit="1" customWidth="1"/>
    <col min="2" max="2" width="18.7109375" bestFit="1" customWidth="1"/>
    <col min="3" max="3" width="17.42578125" customWidth="1"/>
    <col min="4" max="4" width="10.7109375" bestFit="1" customWidth="1"/>
    <col min="5" max="5" width="19.7109375" customWidth="1"/>
    <col min="6" max="6" width="14.42578125" customWidth="1"/>
    <col min="7" max="7" width="10.85546875" bestFit="1" customWidth="1"/>
    <col min="10" max="65" width="9.140625" style="38"/>
  </cols>
  <sheetData>
    <row r="1" spans="1:65" x14ac:dyDescent="0.25">
      <c r="J1" s="47">
        <f>J2</f>
        <v>44578</v>
      </c>
      <c r="K1" s="47"/>
      <c r="L1" s="47"/>
      <c r="M1" s="47"/>
      <c r="N1" s="47"/>
      <c r="O1" s="48">
        <f>N2</f>
        <v>44606</v>
      </c>
      <c r="P1" s="48"/>
      <c r="Q1" s="48"/>
      <c r="R1" s="48"/>
      <c r="S1" s="48"/>
      <c r="T1" s="47">
        <f>R2</f>
        <v>44634</v>
      </c>
      <c r="U1" s="47"/>
      <c r="V1" s="47"/>
      <c r="W1" s="47"/>
      <c r="X1" s="47"/>
      <c r="Y1" s="48">
        <f>Z2</f>
        <v>44690</v>
      </c>
      <c r="Z1" s="48"/>
      <c r="AA1" s="48"/>
      <c r="AB1" s="48"/>
      <c r="AC1" s="48"/>
      <c r="AD1" s="47">
        <f>AD2</f>
        <v>44718</v>
      </c>
      <c r="AE1" s="47"/>
      <c r="AF1" s="47"/>
      <c r="AG1" s="47"/>
      <c r="AH1" s="47"/>
      <c r="AI1" s="48">
        <f>AH2</f>
        <v>44746</v>
      </c>
      <c r="AJ1" s="48"/>
      <c r="AK1" s="48"/>
      <c r="AL1" s="48"/>
      <c r="AM1" s="48"/>
      <c r="AN1" s="47">
        <f>AP2</f>
        <v>44802</v>
      </c>
      <c r="AO1" s="47"/>
      <c r="AP1" s="47"/>
      <c r="AQ1" s="47"/>
      <c r="AR1" s="47"/>
      <c r="AS1" s="48">
        <f>AT2</f>
        <v>44844</v>
      </c>
      <c r="AT1" s="48"/>
      <c r="AU1" s="48"/>
      <c r="AV1" s="48"/>
      <c r="AW1" s="48"/>
      <c r="AX1" s="47">
        <f>AZ2</f>
        <v>44879</v>
      </c>
      <c r="AY1" s="47"/>
      <c r="AZ1" s="47"/>
      <c r="BA1" s="47"/>
      <c r="BB1" s="47"/>
      <c r="BC1" s="29"/>
      <c r="BD1" s="48">
        <f>BD2</f>
        <v>44907</v>
      </c>
      <c r="BE1" s="48"/>
      <c r="BF1" s="48"/>
      <c r="BG1" s="48"/>
      <c r="BH1" s="48"/>
      <c r="BI1" s="47">
        <f>BI2</f>
        <v>44942</v>
      </c>
      <c r="BJ1" s="47"/>
      <c r="BK1" s="47"/>
      <c r="BL1" s="47"/>
      <c r="BM1" s="47"/>
    </row>
    <row r="2" spans="1:65" ht="21" x14ac:dyDescent="0.35">
      <c r="A2" s="7"/>
      <c r="B2" s="6" t="s">
        <v>18</v>
      </c>
      <c r="C2" s="34">
        <v>44594</v>
      </c>
      <c r="D2" s="7"/>
      <c r="E2" s="7"/>
      <c r="F2" s="7"/>
      <c r="G2" s="7"/>
      <c r="J2" s="44">
        <f>K3</f>
        <v>44578</v>
      </c>
      <c r="K2" s="44"/>
      <c r="L2" s="44"/>
      <c r="M2" s="44"/>
      <c r="N2" s="45">
        <f t="shared" ref="N2" si="0">O3</f>
        <v>44606</v>
      </c>
      <c r="O2" s="45"/>
      <c r="P2" s="45"/>
      <c r="Q2" s="45"/>
      <c r="R2" s="44">
        <f t="shared" ref="R2" si="1">S3</f>
        <v>44634</v>
      </c>
      <c r="S2" s="44"/>
      <c r="T2" s="44"/>
      <c r="U2" s="44"/>
      <c r="V2" s="45">
        <f t="shared" ref="V2" si="2">W3</f>
        <v>44662</v>
      </c>
      <c r="W2" s="45"/>
      <c r="X2" s="45"/>
      <c r="Y2" s="45"/>
      <c r="Z2" s="44">
        <f t="shared" ref="Z2" si="3">AA3</f>
        <v>44690</v>
      </c>
      <c r="AA2" s="44"/>
      <c r="AB2" s="44"/>
      <c r="AC2" s="44"/>
      <c r="AD2" s="45">
        <f t="shared" ref="AD2" si="4">AE3</f>
        <v>44718</v>
      </c>
      <c r="AE2" s="45"/>
      <c r="AF2" s="45"/>
      <c r="AG2" s="45"/>
      <c r="AH2" s="44">
        <f t="shared" ref="AH2" si="5">AI3</f>
        <v>44746</v>
      </c>
      <c r="AI2" s="44"/>
      <c r="AJ2" s="44"/>
      <c r="AK2" s="44"/>
      <c r="AL2" s="45">
        <f t="shared" ref="AL2" si="6">AM3</f>
        <v>44774</v>
      </c>
      <c r="AM2" s="45"/>
      <c r="AN2" s="45"/>
      <c r="AO2" s="45"/>
      <c r="AP2" s="44">
        <f t="shared" ref="AP2" si="7">AQ3</f>
        <v>44802</v>
      </c>
      <c r="AQ2" s="44"/>
      <c r="AR2" s="44"/>
      <c r="AS2" s="44"/>
      <c r="AT2" s="45">
        <f>AW3</f>
        <v>44844</v>
      </c>
      <c r="AU2" s="45"/>
      <c r="AV2" s="45"/>
      <c r="AW2" s="45"/>
      <c r="AX2" s="46"/>
      <c r="AY2" s="46"/>
      <c r="AZ2" s="44">
        <f>BB3</f>
        <v>44879</v>
      </c>
      <c r="BA2" s="44"/>
      <c r="BB2" s="44"/>
      <c r="BC2" s="44"/>
      <c r="BD2" s="45">
        <f>BF3</f>
        <v>44907</v>
      </c>
      <c r="BE2" s="45"/>
      <c r="BF2" s="45"/>
      <c r="BG2" s="45"/>
      <c r="BH2" s="30"/>
      <c r="BI2" s="44">
        <f>BK3</f>
        <v>44942</v>
      </c>
      <c r="BJ2" s="44"/>
      <c r="BK2" s="44"/>
      <c r="BL2" s="44"/>
      <c r="BM2" s="44"/>
    </row>
    <row r="3" spans="1:65" ht="39" x14ac:dyDescent="0.25">
      <c r="A3" s="40" t="s">
        <v>1</v>
      </c>
      <c r="B3" s="40" t="s">
        <v>2</v>
      </c>
      <c r="C3" s="40" t="s">
        <v>7</v>
      </c>
      <c r="D3" s="40" t="s">
        <v>3</v>
      </c>
      <c r="E3" s="40" t="s">
        <v>4</v>
      </c>
      <c r="F3" s="40" t="s">
        <v>5</v>
      </c>
      <c r="G3" s="40" t="s">
        <v>13</v>
      </c>
      <c r="J3" s="31">
        <f>IF(MONTH(C2-WEEKDAY((C2),2)+1)&lt;MONTH(C2),(C2-28-DAY(C2)+7)-WEEKDAY((C2-DAY(C2)+7),2)+1,(C2-DAY(C2)+7)-WEEKDAY((C2-DAY(C2)+7),2)+1)</f>
        <v>44571</v>
      </c>
      <c r="K3" s="31">
        <f>J3+7</f>
        <v>44578</v>
      </c>
      <c r="L3" s="31">
        <f t="shared" ref="L3:BM3" si="8">K3+7</f>
        <v>44585</v>
      </c>
      <c r="M3" s="31">
        <f t="shared" si="8"/>
        <v>44592</v>
      </c>
      <c r="N3" s="31">
        <f t="shared" si="8"/>
        <v>44599</v>
      </c>
      <c r="O3" s="31">
        <f t="shared" si="8"/>
        <v>44606</v>
      </c>
      <c r="P3" s="31">
        <f t="shared" si="8"/>
        <v>44613</v>
      </c>
      <c r="Q3" s="31">
        <f t="shared" si="8"/>
        <v>44620</v>
      </c>
      <c r="R3" s="31">
        <f t="shared" si="8"/>
        <v>44627</v>
      </c>
      <c r="S3" s="31">
        <f t="shared" si="8"/>
        <v>44634</v>
      </c>
      <c r="T3" s="31">
        <f t="shared" si="8"/>
        <v>44641</v>
      </c>
      <c r="U3" s="31">
        <f t="shared" si="8"/>
        <v>44648</v>
      </c>
      <c r="V3" s="31">
        <f t="shared" si="8"/>
        <v>44655</v>
      </c>
      <c r="W3" s="31">
        <f t="shared" si="8"/>
        <v>44662</v>
      </c>
      <c r="X3" s="31">
        <f t="shared" si="8"/>
        <v>44669</v>
      </c>
      <c r="Y3" s="31">
        <f t="shared" si="8"/>
        <v>44676</v>
      </c>
      <c r="Z3" s="31">
        <f t="shared" si="8"/>
        <v>44683</v>
      </c>
      <c r="AA3" s="31">
        <f t="shared" si="8"/>
        <v>44690</v>
      </c>
      <c r="AB3" s="31">
        <f t="shared" si="8"/>
        <v>44697</v>
      </c>
      <c r="AC3" s="31">
        <f t="shared" si="8"/>
        <v>44704</v>
      </c>
      <c r="AD3" s="31">
        <f t="shared" si="8"/>
        <v>44711</v>
      </c>
      <c r="AE3" s="31">
        <f t="shared" si="8"/>
        <v>44718</v>
      </c>
      <c r="AF3" s="31">
        <f t="shared" si="8"/>
        <v>44725</v>
      </c>
      <c r="AG3" s="31">
        <f t="shared" si="8"/>
        <v>44732</v>
      </c>
      <c r="AH3" s="31">
        <f t="shared" si="8"/>
        <v>44739</v>
      </c>
      <c r="AI3" s="31">
        <f t="shared" si="8"/>
        <v>44746</v>
      </c>
      <c r="AJ3" s="31">
        <f t="shared" si="8"/>
        <v>44753</v>
      </c>
      <c r="AK3" s="31">
        <f t="shared" si="8"/>
        <v>44760</v>
      </c>
      <c r="AL3" s="31">
        <f t="shared" si="8"/>
        <v>44767</v>
      </c>
      <c r="AM3" s="31">
        <f t="shared" si="8"/>
        <v>44774</v>
      </c>
      <c r="AN3" s="31">
        <f t="shared" si="8"/>
        <v>44781</v>
      </c>
      <c r="AO3" s="31">
        <f t="shared" si="8"/>
        <v>44788</v>
      </c>
      <c r="AP3" s="31">
        <f t="shared" si="8"/>
        <v>44795</v>
      </c>
      <c r="AQ3" s="31">
        <f t="shared" si="8"/>
        <v>44802</v>
      </c>
      <c r="AR3" s="31">
        <f t="shared" si="8"/>
        <v>44809</v>
      </c>
      <c r="AS3" s="31">
        <f t="shared" si="8"/>
        <v>44816</v>
      </c>
      <c r="AT3" s="31">
        <f t="shared" si="8"/>
        <v>44823</v>
      </c>
      <c r="AU3" s="31">
        <f t="shared" si="8"/>
        <v>44830</v>
      </c>
      <c r="AV3" s="31">
        <f t="shared" si="8"/>
        <v>44837</v>
      </c>
      <c r="AW3" s="31">
        <f t="shared" si="8"/>
        <v>44844</v>
      </c>
      <c r="AX3" s="31">
        <f t="shared" si="8"/>
        <v>44851</v>
      </c>
      <c r="AY3" s="31">
        <f t="shared" si="8"/>
        <v>44858</v>
      </c>
      <c r="AZ3" s="31">
        <f t="shared" si="8"/>
        <v>44865</v>
      </c>
      <c r="BA3" s="31">
        <f t="shared" si="8"/>
        <v>44872</v>
      </c>
      <c r="BB3" s="31">
        <f t="shared" si="8"/>
        <v>44879</v>
      </c>
      <c r="BC3" s="31">
        <f t="shared" si="8"/>
        <v>44886</v>
      </c>
      <c r="BD3" s="31">
        <f t="shared" si="8"/>
        <v>44893</v>
      </c>
      <c r="BE3" s="31">
        <f t="shared" si="8"/>
        <v>44900</v>
      </c>
      <c r="BF3" s="31">
        <f t="shared" si="8"/>
        <v>44907</v>
      </c>
      <c r="BG3" s="31">
        <f t="shared" si="8"/>
        <v>44914</v>
      </c>
      <c r="BH3" s="31">
        <f t="shared" si="8"/>
        <v>44921</v>
      </c>
      <c r="BI3" s="31">
        <f t="shared" si="8"/>
        <v>44928</v>
      </c>
      <c r="BJ3" s="31">
        <f t="shared" si="8"/>
        <v>44935</v>
      </c>
      <c r="BK3" s="31">
        <f t="shared" si="8"/>
        <v>44942</v>
      </c>
      <c r="BL3" s="31">
        <f t="shared" si="8"/>
        <v>44949</v>
      </c>
      <c r="BM3" s="31">
        <f t="shared" si="8"/>
        <v>44956</v>
      </c>
    </row>
    <row r="4" spans="1:65" x14ac:dyDescent="0.25">
      <c r="A4" s="7" t="s">
        <v>47</v>
      </c>
      <c r="B4" s="7" t="s">
        <v>36</v>
      </c>
      <c r="C4" s="7" t="s">
        <v>12</v>
      </c>
      <c r="D4" s="7" t="s">
        <v>17</v>
      </c>
      <c r="E4" s="41">
        <v>44612</v>
      </c>
      <c r="F4" s="41">
        <v>44691</v>
      </c>
      <c r="G4" s="42">
        <v>1</v>
      </c>
      <c r="J4" s="32"/>
      <c r="K4" s="32"/>
      <c r="L4" s="33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</row>
    <row r="5" spans="1:65" x14ac:dyDescent="0.25">
      <c r="A5" s="7"/>
      <c r="B5" s="7"/>
      <c r="C5" s="7"/>
      <c r="D5" s="7"/>
      <c r="E5" s="41"/>
      <c r="F5" s="7"/>
      <c r="G5" s="7"/>
      <c r="J5" s="32"/>
      <c r="K5" s="32"/>
      <c r="L5" s="33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</row>
    <row r="6" spans="1:65" x14ac:dyDescent="0.25">
      <c r="A6" s="7" t="s">
        <v>52</v>
      </c>
      <c r="B6" s="7" t="s">
        <v>24</v>
      </c>
      <c r="C6" s="7" t="s">
        <v>12</v>
      </c>
      <c r="D6" s="7" t="s">
        <v>17</v>
      </c>
      <c r="E6" s="41">
        <v>45161</v>
      </c>
      <c r="F6" s="41">
        <v>45163</v>
      </c>
      <c r="G6" s="42">
        <v>0.35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</row>
    <row r="7" spans="1:65" x14ac:dyDescent="0.25">
      <c r="A7" s="7"/>
      <c r="B7" s="7"/>
      <c r="C7" s="7"/>
      <c r="D7" s="7"/>
      <c r="E7" s="41"/>
      <c r="F7" s="7"/>
      <c r="G7" s="7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</row>
    <row r="8" spans="1:65" x14ac:dyDescent="0.25">
      <c r="A8" s="7" t="s">
        <v>43</v>
      </c>
      <c r="B8" s="7" t="s">
        <v>39</v>
      </c>
      <c r="C8" s="7" t="s">
        <v>10</v>
      </c>
      <c r="D8" s="7" t="s">
        <v>16</v>
      </c>
      <c r="E8" s="41">
        <v>44683</v>
      </c>
      <c r="F8" s="41">
        <v>44742</v>
      </c>
      <c r="G8" s="42">
        <v>0.1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</row>
    <row r="9" spans="1:65" x14ac:dyDescent="0.25">
      <c r="A9" s="7"/>
      <c r="B9" s="7"/>
      <c r="C9" s="7"/>
      <c r="D9" s="7"/>
      <c r="E9" s="41"/>
      <c r="F9" s="7"/>
      <c r="G9" s="7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</row>
    <row r="10" spans="1:65" x14ac:dyDescent="0.25">
      <c r="A10" s="7" t="s">
        <v>49</v>
      </c>
      <c r="B10" s="7" t="s">
        <v>42</v>
      </c>
      <c r="C10" s="7" t="s">
        <v>10</v>
      </c>
      <c r="D10" s="7" t="s">
        <v>15</v>
      </c>
      <c r="E10" s="41">
        <v>44750</v>
      </c>
      <c r="F10" s="41">
        <v>44884</v>
      </c>
      <c r="G10" s="42">
        <v>0.25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</row>
    <row r="11" spans="1:65" x14ac:dyDescent="0.25">
      <c r="A11" s="7"/>
      <c r="B11" s="7"/>
      <c r="C11" s="7"/>
      <c r="D11" s="7"/>
      <c r="E11" s="41"/>
      <c r="F11" s="7"/>
      <c r="G11" s="7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</row>
    <row r="12" spans="1:65" x14ac:dyDescent="0.25">
      <c r="A12" s="7"/>
      <c r="B12" s="7"/>
      <c r="C12" s="7" t="s">
        <v>9</v>
      </c>
      <c r="D12" s="7" t="s">
        <v>15</v>
      </c>
      <c r="E12" s="41">
        <v>44755</v>
      </c>
      <c r="F12" s="41">
        <v>44889</v>
      </c>
      <c r="G12" s="42">
        <v>0.3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</row>
    <row r="13" spans="1:65" x14ac:dyDescent="0.25">
      <c r="A13" s="7"/>
      <c r="B13" s="7"/>
      <c r="C13" s="7"/>
      <c r="D13" s="7"/>
      <c r="E13" s="41"/>
      <c r="F13" s="7"/>
      <c r="G13" s="7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</row>
    <row r="14" spans="1:65" x14ac:dyDescent="0.25">
      <c r="A14" s="7"/>
      <c r="B14" s="7" t="s">
        <v>23</v>
      </c>
      <c r="C14" s="7" t="s">
        <v>10</v>
      </c>
      <c r="D14" s="7" t="s">
        <v>17</v>
      </c>
      <c r="E14" s="41">
        <v>44754</v>
      </c>
      <c r="F14" s="41">
        <v>44888</v>
      </c>
      <c r="G14" s="42">
        <v>0.15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</row>
    <row r="15" spans="1:65" x14ac:dyDescent="0.25">
      <c r="A15" s="7"/>
      <c r="B15" s="7"/>
      <c r="C15" s="7"/>
      <c r="D15" s="7"/>
      <c r="E15" s="41"/>
      <c r="F15" s="7"/>
      <c r="G15" s="7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</row>
    <row r="16" spans="1:65" x14ac:dyDescent="0.25">
      <c r="A16" s="7"/>
      <c r="B16" s="7"/>
      <c r="C16" s="7" t="s">
        <v>11</v>
      </c>
      <c r="D16" s="7" t="s">
        <v>15</v>
      </c>
      <c r="E16" s="41">
        <v>44683</v>
      </c>
      <c r="F16" s="41">
        <v>44796</v>
      </c>
      <c r="G16" s="42">
        <v>0.25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</row>
    <row r="17" spans="1:65" x14ac:dyDescent="0.25">
      <c r="A17" s="7"/>
      <c r="B17" s="7"/>
      <c r="C17" s="7"/>
      <c r="D17" s="7"/>
      <c r="E17" s="41"/>
      <c r="F17" s="7"/>
      <c r="G17" s="7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</row>
    <row r="18" spans="1:65" x14ac:dyDescent="0.25">
      <c r="A18" s="7"/>
      <c r="B18" s="7" t="s">
        <v>29</v>
      </c>
      <c r="C18" s="7" t="s">
        <v>12</v>
      </c>
      <c r="D18" s="7" t="s">
        <v>17</v>
      </c>
      <c r="E18" s="41">
        <v>44753</v>
      </c>
      <c r="F18" s="41">
        <v>44887</v>
      </c>
      <c r="G18" s="42">
        <v>0.1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</row>
    <row r="19" spans="1:65" x14ac:dyDescent="0.25">
      <c r="A19" s="7"/>
      <c r="B19" s="7"/>
      <c r="C19" s="7"/>
      <c r="D19" s="7"/>
      <c r="E19" s="41"/>
      <c r="F19" s="7"/>
      <c r="G19" s="7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</row>
    <row r="20" spans="1:65" x14ac:dyDescent="0.25">
      <c r="A20" s="7"/>
      <c r="B20" s="7" t="s">
        <v>33</v>
      </c>
      <c r="C20" s="7" t="s">
        <v>10</v>
      </c>
      <c r="D20" s="7" t="s">
        <v>17</v>
      </c>
      <c r="E20" s="41">
        <v>44562</v>
      </c>
      <c r="F20" s="41">
        <v>44593</v>
      </c>
      <c r="G20" s="42">
        <v>0.7</v>
      </c>
      <c r="J20" s="35"/>
      <c r="K20" s="35"/>
      <c r="L20" s="36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</row>
    <row r="21" spans="1:65" x14ac:dyDescent="0.25">
      <c r="A21" s="7"/>
      <c r="B21" s="7"/>
      <c r="C21" s="7"/>
      <c r="D21" s="7"/>
      <c r="E21" s="41"/>
      <c r="F21" s="7"/>
      <c r="G21" s="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5">
      <c r="A22" s="7"/>
      <c r="B22" s="7" t="s">
        <v>41</v>
      </c>
      <c r="C22" s="7" t="s">
        <v>12</v>
      </c>
      <c r="D22" s="7" t="s">
        <v>17</v>
      </c>
      <c r="E22" s="41">
        <v>44749</v>
      </c>
      <c r="F22" s="41">
        <v>44883</v>
      </c>
      <c r="G22" s="42">
        <v>1</v>
      </c>
    </row>
    <row r="23" spans="1:65" x14ac:dyDescent="0.25">
      <c r="A23" s="7"/>
      <c r="B23" s="7"/>
      <c r="C23" s="7"/>
      <c r="D23" s="7"/>
      <c r="E23" s="41"/>
      <c r="F23" s="7"/>
      <c r="G23" s="7"/>
    </row>
    <row r="24" spans="1:65" x14ac:dyDescent="0.25">
      <c r="A24" s="7"/>
      <c r="B24" s="7" t="s">
        <v>39</v>
      </c>
      <c r="C24" s="7" t="s">
        <v>11</v>
      </c>
      <c r="D24" s="7" t="s">
        <v>16</v>
      </c>
      <c r="E24" s="41">
        <v>44751</v>
      </c>
      <c r="F24" s="41">
        <v>44885</v>
      </c>
      <c r="G24" s="42">
        <v>0</v>
      </c>
    </row>
    <row r="25" spans="1:65" x14ac:dyDescent="0.25">
      <c r="A25" s="7"/>
      <c r="B25" s="7"/>
      <c r="C25" s="7"/>
      <c r="D25" s="7"/>
      <c r="E25" s="41"/>
      <c r="F25" s="7"/>
      <c r="G25" s="7"/>
    </row>
    <row r="26" spans="1:65" x14ac:dyDescent="0.25">
      <c r="A26" s="7"/>
      <c r="B26" s="7" t="s">
        <v>40</v>
      </c>
      <c r="C26" s="7" t="s">
        <v>11</v>
      </c>
      <c r="D26" s="7" t="s">
        <v>16</v>
      </c>
      <c r="E26" s="41">
        <v>44748</v>
      </c>
      <c r="F26" s="41">
        <v>44882</v>
      </c>
      <c r="G26" s="42">
        <v>1</v>
      </c>
    </row>
    <row r="27" spans="1:65" x14ac:dyDescent="0.25">
      <c r="A27" s="7"/>
      <c r="B27" s="7"/>
      <c r="C27" s="7"/>
      <c r="D27" s="7"/>
      <c r="E27" s="41"/>
      <c r="F27" s="7"/>
      <c r="G27" s="7"/>
    </row>
    <row r="28" spans="1:65" x14ac:dyDescent="0.25">
      <c r="A28" s="7"/>
      <c r="B28" s="7" t="s">
        <v>24</v>
      </c>
      <c r="C28" s="7" t="s">
        <v>10</v>
      </c>
      <c r="D28" s="7" t="s">
        <v>15</v>
      </c>
      <c r="E28" s="41">
        <v>44756</v>
      </c>
      <c r="F28" s="41">
        <v>44890</v>
      </c>
      <c r="G28" s="42">
        <v>0.15</v>
      </c>
    </row>
    <row r="29" spans="1:65" x14ac:dyDescent="0.25">
      <c r="A29" s="7"/>
      <c r="B29" s="7"/>
      <c r="C29" s="7"/>
      <c r="D29" s="7"/>
      <c r="E29" s="41"/>
      <c r="F29" s="7"/>
      <c r="G29" s="7"/>
    </row>
    <row r="30" spans="1:65" x14ac:dyDescent="0.25">
      <c r="A30" s="7"/>
      <c r="B30" s="7" t="s">
        <v>37</v>
      </c>
      <c r="C30" s="7" t="s">
        <v>12</v>
      </c>
      <c r="D30" s="7" t="s">
        <v>15</v>
      </c>
      <c r="E30" s="41">
        <v>44615</v>
      </c>
      <c r="F30" s="41">
        <v>44644</v>
      </c>
      <c r="G30" s="42">
        <v>0.85</v>
      </c>
    </row>
    <row r="31" spans="1:65" x14ac:dyDescent="0.25">
      <c r="A31" s="7"/>
      <c r="B31" s="7"/>
      <c r="C31" s="7"/>
      <c r="D31" s="7"/>
      <c r="E31" s="41"/>
      <c r="F31" s="7"/>
      <c r="G31" s="7"/>
    </row>
    <row r="32" spans="1:65" x14ac:dyDescent="0.25">
      <c r="A32" s="7"/>
      <c r="B32" s="7" t="s">
        <v>38</v>
      </c>
      <c r="C32" s="7" t="s">
        <v>9</v>
      </c>
      <c r="D32" s="7" t="s">
        <v>16</v>
      </c>
      <c r="E32" s="41">
        <v>44747</v>
      </c>
      <c r="F32" s="41">
        <v>44881</v>
      </c>
      <c r="G32" s="42">
        <v>0.2</v>
      </c>
    </row>
    <row r="33" spans="1:7" x14ac:dyDescent="0.25">
      <c r="A33" s="7"/>
      <c r="B33" s="7"/>
      <c r="C33" s="7"/>
      <c r="D33" s="7"/>
      <c r="E33" s="41"/>
      <c r="F33" s="7"/>
      <c r="G33" s="7"/>
    </row>
    <row r="34" spans="1:7" x14ac:dyDescent="0.25">
      <c r="A34" s="7"/>
      <c r="B34" s="7"/>
      <c r="C34" s="7" t="s">
        <v>12</v>
      </c>
      <c r="D34" s="7" t="s">
        <v>16</v>
      </c>
      <c r="E34" s="41">
        <v>44752</v>
      </c>
      <c r="F34" s="41">
        <v>44886</v>
      </c>
      <c r="G34" s="42">
        <v>0</v>
      </c>
    </row>
    <row r="35" spans="1:7" x14ac:dyDescent="0.25">
      <c r="A35" s="7"/>
      <c r="B35" s="7"/>
      <c r="C35" s="7"/>
      <c r="D35" s="7"/>
      <c r="E35" s="41"/>
      <c r="F35" s="7"/>
      <c r="G35" s="7"/>
    </row>
    <row r="36" spans="1:7" x14ac:dyDescent="0.25">
      <c r="A36" s="7" t="s">
        <v>45</v>
      </c>
      <c r="B36" s="7" t="s">
        <v>35</v>
      </c>
      <c r="C36" s="7" t="s">
        <v>9</v>
      </c>
      <c r="D36" s="7" t="s">
        <v>15</v>
      </c>
      <c r="E36" s="41">
        <v>44628</v>
      </c>
      <c r="F36" s="41">
        <v>44685</v>
      </c>
      <c r="G36" s="42">
        <v>0.3</v>
      </c>
    </row>
    <row r="37" spans="1:7" x14ac:dyDescent="0.25">
      <c r="A37" s="7"/>
      <c r="B37" s="7"/>
      <c r="C37" s="7"/>
      <c r="D37" s="7"/>
      <c r="E37" s="41"/>
      <c r="F37" s="7"/>
      <c r="G37" s="7"/>
    </row>
    <row r="38" spans="1:7" x14ac:dyDescent="0.25">
      <c r="A38" s="7" t="s">
        <v>62</v>
      </c>
      <c r="B38" s="7" t="s">
        <v>35</v>
      </c>
      <c r="C38" s="7" t="s">
        <v>10</v>
      </c>
      <c r="D38" s="7" t="s">
        <v>17</v>
      </c>
      <c r="E38" s="41">
        <v>44583</v>
      </c>
      <c r="F38" s="41">
        <v>44593</v>
      </c>
      <c r="G38" s="42">
        <v>0.1</v>
      </c>
    </row>
    <row r="39" spans="1:7" x14ac:dyDescent="0.25">
      <c r="A39" s="7"/>
      <c r="B39" s="7"/>
      <c r="C39" s="7"/>
      <c r="D39" s="7"/>
      <c r="E39" s="41"/>
      <c r="F39" s="7"/>
      <c r="G39" s="7"/>
    </row>
    <row r="40" spans="1:7" x14ac:dyDescent="0.25">
      <c r="A40" s="7" t="s">
        <v>63</v>
      </c>
      <c r="B40" s="7" t="s">
        <v>35</v>
      </c>
      <c r="C40" s="7" t="s">
        <v>10</v>
      </c>
      <c r="D40" s="7" t="s">
        <v>16</v>
      </c>
      <c r="E40" s="41">
        <v>44584</v>
      </c>
      <c r="F40" s="41">
        <v>44607</v>
      </c>
      <c r="G40" s="42">
        <v>0.15</v>
      </c>
    </row>
    <row r="41" spans="1:7" x14ac:dyDescent="0.25">
      <c r="A41" s="7"/>
      <c r="B41" s="7"/>
      <c r="C41" s="7"/>
      <c r="D41" s="7"/>
      <c r="E41" s="41"/>
      <c r="F41" s="7"/>
      <c r="G41" s="7"/>
    </row>
    <row r="42" spans="1:7" x14ac:dyDescent="0.25">
      <c r="A42" s="7" t="s">
        <v>64</v>
      </c>
      <c r="B42" s="7" t="s">
        <v>33</v>
      </c>
      <c r="C42" s="7" t="s">
        <v>10</v>
      </c>
      <c r="D42" s="7" t="s">
        <v>16</v>
      </c>
      <c r="E42" s="41">
        <v>44563</v>
      </c>
      <c r="F42" s="41">
        <v>44593</v>
      </c>
      <c r="G42" s="42">
        <v>0.2</v>
      </c>
    </row>
    <row r="43" spans="1:7" x14ac:dyDescent="0.25">
      <c r="A43" s="7"/>
      <c r="B43" s="7"/>
      <c r="C43" s="7"/>
      <c r="D43" s="7"/>
      <c r="E43" s="41"/>
      <c r="F43" s="7"/>
      <c r="G43" s="7"/>
    </row>
    <row r="44" spans="1:7" x14ac:dyDescent="0.25">
      <c r="A44" s="7" t="s">
        <v>65</v>
      </c>
      <c r="B44" s="7" t="s">
        <v>35</v>
      </c>
      <c r="C44" s="7" t="s">
        <v>12</v>
      </c>
      <c r="D44" s="7" t="s">
        <v>15</v>
      </c>
      <c r="E44" s="41">
        <v>44562</v>
      </c>
      <c r="F44" s="41">
        <v>44593</v>
      </c>
      <c r="G44" s="42">
        <v>0.6</v>
      </c>
    </row>
    <row r="45" spans="1:7" x14ac:dyDescent="0.25">
      <c r="A45" s="7"/>
      <c r="B45" s="7"/>
      <c r="C45" s="7"/>
      <c r="D45" s="7"/>
      <c r="E45" s="41"/>
      <c r="F45" s="7"/>
      <c r="G45" s="7"/>
    </row>
  </sheetData>
  <mergeCells count="25">
    <mergeCell ref="AI1:AM1"/>
    <mergeCell ref="J1:N1"/>
    <mergeCell ref="O1:S1"/>
    <mergeCell ref="T1:X1"/>
    <mergeCell ref="Y1:AC1"/>
    <mergeCell ref="AD1:AH1"/>
    <mergeCell ref="J2:M2"/>
    <mergeCell ref="N2:Q2"/>
    <mergeCell ref="R2:U2"/>
    <mergeCell ref="V2:Y2"/>
    <mergeCell ref="Z2:AC2"/>
    <mergeCell ref="AN1:AR1"/>
    <mergeCell ref="AS1:AW1"/>
    <mergeCell ref="AX1:BB1"/>
    <mergeCell ref="BD1:BH1"/>
    <mergeCell ref="BI1:BM1"/>
    <mergeCell ref="AZ2:BC2"/>
    <mergeCell ref="BD2:BG2"/>
    <mergeCell ref="BI2:BM2"/>
    <mergeCell ref="AD2:AG2"/>
    <mergeCell ref="AH2:AK2"/>
    <mergeCell ref="AL2:AO2"/>
    <mergeCell ref="AP2:AS2"/>
    <mergeCell ref="AT2:AW2"/>
    <mergeCell ref="AX2:AY2"/>
  </mergeCells>
  <conditionalFormatting sqref="M4:M7 M20">
    <cfRule type="cellIs" dxfId="205" priority="9" operator="equal">
      <formula>"High"</formula>
    </cfRule>
    <cfRule type="cellIs" dxfId="204" priority="10" operator="equal">
      <formula>"Medium"</formula>
    </cfRule>
    <cfRule type="cellIs" dxfId="203" priority="11" operator="equal">
      <formula>"Low"</formula>
    </cfRule>
  </conditionalFormatting>
  <conditionalFormatting sqref="J4:BM20">
    <cfRule type="expression" dxfId="202" priority="8">
      <formula>J$9=(TODAY()-WEEKDAY(TODAY(),2)+1)</formula>
    </cfRule>
  </conditionalFormatting>
  <conditionalFormatting sqref="D4:D22 F21">
    <cfRule type="cellIs" dxfId="201" priority="3" operator="equal">
      <formula>"High"</formula>
    </cfRule>
    <cfRule type="cellIs" dxfId="200" priority="4" operator="equal">
      <formula>"Medium"</formula>
    </cfRule>
    <cfRule type="cellIs" dxfId="199" priority="5" operator="equal">
      <formula>"Low"</formula>
    </cfRule>
  </conditionalFormatting>
  <conditionalFormatting sqref="J4:BU141">
    <cfRule type="expression" dxfId="198" priority="1">
      <formula>AND($G4&gt;0,J$3&lt;=($E4+($F4-$E4)*$G4)-WEEKDAY(($E4+($F4-$E4)*$G4),2)+1,J$3&gt;=$E4-WEEKDAY($E4,2)+1)</formula>
    </cfRule>
    <cfRule type="expression" dxfId="197" priority="2">
      <formula>AND(J$3&gt;=$E4-WEEKDAY($E4,2)+1,J$3&lt;=$F4)</formula>
    </cfRule>
  </conditionalFormatting>
  <pageMargins left="0.7" right="0.7" top="0.75" bottom="0.75" header="0.3" footer="0.3"/>
  <drawing r:id="rId2"/>
  <legacyDrawing r:id="rId3"/>
  <picture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3769-39DA-4F2E-8D36-9C89C9A58EAF}">
  <dimension ref="D5:D10"/>
  <sheetViews>
    <sheetView workbookViewId="0">
      <selection activeCell="D11" sqref="D11"/>
    </sheetView>
  </sheetViews>
  <sheetFormatPr defaultRowHeight="15" x14ac:dyDescent="0.25"/>
  <sheetData>
    <row r="5" spans="4:4" x14ac:dyDescent="0.25">
      <c r="D5" t="b">
        <f>AND(J$3&gt;=$E4-WEEKDAY($E4,2)+1,J$3&lt;=$F4)</f>
        <v>1</v>
      </c>
    </row>
    <row r="10" spans="4:4" x14ac:dyDescent="0.25">
      <c r="D10" t="b">
        <f>AND($G4&gt;0,J$3&lt;=($E4+($F4-$E4)*$G4)-WEEKDAY(($E4+($F4-$E4)*$G4),2)+1,J$3&gt;=$E4-WEEKDAY($E4,2)+1)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 N a m e s 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 N a m e s 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 C o l u m n s \ N a m e s 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 C o l u m n s \ N a m e s 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N a m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N a m e s , I s s u e _ T r a c k e r , I s s u e _ T r a c k e r 2 , U s e r _ I n f o 1 0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N a m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 N a m e s < / s t r i n g > < / k e y > < v a l u e > < i n t > 7 9 < / i n t > < / v a l u e > < / i t e m > < / C o l u m n W i d t h s > < C o l u m n D i s p l a y I n d e x > < i t e m > < k e y > < s t r i n g > N a m e s 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 N a m e s 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 N a m e s 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 N a m e s 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 2 0 2 3 - 1 1 - 1 4 T 1 3 : 4 7 : 4 3 . 5 3 2 1 2 8 + 0 1 : 0 0 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1C8EAB4-ED9C-44B0-B84E-6FC8088001E2}">
  <ds:schemaRefs/>
</ds:datastoreItem>
</file>

<file path=customXml/itemProps10.xml><?xml version="1.0" encoding="utf-8"?>
<ds:datastoreItem xmlns:ds="http://schemas.openxmlformats.org/officeDocument/2006/customXml" ds:itemID="{570A3316-1DF1-4501-9D29-A0092055DABB}">
  <ds:schemaRefs/>
</ds:datastoreItem>
</file>

<file path=customXml/itemProps11.xml><?xml version="1.0" encoding="utf-8"?>
<ds:datastoreItem xmlns:ds="http://schemas.openxmlformats.org/officeDocument/2006/customXml" ds:itemID="{BE6FC16D-E765-48FD-9752-A6F5C1EC3641}">
  <ds:schemaRefs/>
</ds:datastoreItem>
</file>

<file path=customXml/itemProps12.xml><?xml version="1.0" encoding="utf-8"?>
<ds:datastoreItem xmlns:ds="http://schemas.openxmlformats.org/officeDocument/2006/customXml" ds:itemID="{63516408-258C-4E66-84F9-62EB3A19B63B}">
  <ds:schemaRefs/>
</ds:datastoreItem>
</file>

<file path=customXml/itemProps13.xml><?xml version="1.0" encoding="utf-8"?>
<ds:datastoreItem xmlns:ds="http://schemas.openxmlformats.org/officeDocument/2006/customXml" ds:itemID="{FB936278-35B1-4E05-B152-A8EFCEA45A7C}">
  <ds:schemaRefs/>
</ds:datastoreItem>
</file>

<file path=customXml/itemProps14.xml><?xml version="1.0" encoding="utf-8"?>
<ds:datastoreItem xmlns:ds="http://schemas.openxmlformats.org/officeDocument/2006/customXml" ds:itemID="{97E96E15-0C92-43AF-978B-5327855F110A}">
  <ds:schemaRefs/>
</ds:datastoreItem>
</file>

<file path=customXml/itemProps15.xml><?xml version="1.0" encoding="utf-8"?>
<ds:datastoreItem xmlns:ds="http://schemas.openxmlformats.org/officeDocument/2006/customXml" ds:itemID="{A5EB9E78-505D-4F69-8DE3-CC9F5F52AD4C}">
  <ds:schemaRefs/>
</ds:datastoreItem>
</file>

<file path=customXml/itemProps16.xml><?xml version="1.0" encoding="utf-8"?>
<ds:datastoreItem xmlns:ds="http://schemas.openxmlformats.org/officeDocument/2006/customXml" ds:itemID="{FD2334A8-5548-48B6-A1F3-3ADF50678723}">
  <ds:schemaRefs/>
</ds:datastoreItem>
</file>

<file path=customXml/itemProps2.xml><?xml version="1.0" encoding="utf-8"?>
<ds:datastoreItem xmlns:ds="http://schemas.openxmlformats.org/officeDocument/2006/customXml" ds:itemID="{A5FC7FE2-E970-4411-B3EA-CB7D1189FF09}">
  <ds:schemaRefs/>
</ds:datastoreItem>
</file>

<file path=customXml/itemProps3.xml><?xml version="1.0" encoding="utf-8"?>
<ds:datastoreItem xmlns:ds="http://schemas.openxmlformats.org/officeDocument/2006/customXml" ds:itemID="{EF9027E9-FBBF-4E62-8342-74F1F15CA7F2}">
  <ds:schemaRefs/>
</ds:datastoreItem>
</file>

<file path=customXml/itemProps4.xml><?xml version="1.0" encoding="utf-8"?>
<ds:datastoreItem xmlns:ds="http://schemas.openxmlformats.org/officeDocument/2006/customXml" ds:itemID="{D9A30E2A-A1E3-44A9-BB1F-E0BDE6F68528}">
  <ds:schemaRefs/>
</ds:datastoreItem>
</file>

<file path=customXml/itemProps5.xml><?xml version="1.0" encoding="utf-8"?>
<ds:datastoreItem xmlns:ds="http://schemas.openxmlformats.org/officeDocument/2006/customXml" ds:itemID="{8D5051A8-4E9D-4C21-9E9E-FFDE0D026CA0}">
  <ds:schemaRefs/>
</ds:datastoreItem>
</file>

<file path=customXml/itemProps6.xml><?xml version="1.0" encoding="utf-8"?>
<ds:datastoreItem xmlns:ds="http://schemas.openxmlformats.org/officeDocument/2006/customXml" ds:itemID="{B6EF20C7-0E77-418E-8329-CCFFCE902179}">
  <ds:schemaRefs/>
</ds:datastoreItem>
</file>

<file path=customXml/itemProps7.xml><?xml version="1.0" encoding="utf-8"?>
<ds:datastoreItem xmlns:ds="http://schemas.openxmlformats.org/officeDocument/2006/customXml" ds:itemID="{5710D45F-68E2-44AD-B346-24A8587D55D3}">
  <ds:schemaRefs/>
</ds:datastoreItem>
</file>

<file path=customXml/itemProps8.xml><?xml version="1.0" encoding="utf-8"?>
<ds:datastoreItem xmlns:ds="http://schemas.openxmlformats.org/officeDocument/2006/customXml" ds:itemID="{44D97C4E-FFFB-4147-9A5B-B53411A7A5FF}">
  <ds:schemaRefs/>
</ds:datastoreItem>
</file>

<file path=customXml/itemProps9.xml><?xml version="1.0" encoding="utf-8"?>
<ds:datastoreItem xmlns:ds="http://schemas.openxmlformats.org/officeDocument/2006/customXml" ds:itemID="{FF273F8C-94D5-4A61-ABD0-AB5A1B2491F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Calc</vt:lpstr>
      <vt:lpstr>Info</vt:lpstr>
      <vt:lpstr>Tracker</vt:lpstr>
      <vt:lpstr>Sheet1</vt:lpstr>
      <vt:lpstr>Dashboard</vt:lpstr>
      <vt:lpstr>Track Logs</vt:lpstr>
      <vt:lpstr>Sheet3</vt:lpstr>
      <vt:lpstr>'Track Logs'!Preferred_Name</vt:lpstr>
      <vt:lpstr>Preferred_Name</vt:lpstr>
      <vt:lpstr>'Track Logs'!Progress_Values</vt:lpstr>
      <vt:lpstr>Progress_Values</vt:lpstr>
      <vt:lpstr>'Track Logs'!Project_Category</vt:lpstr>
      <vt:lpstr>Project_Category</vt:lpstr>
      <vt:lpstr>Dashboard!Username</vt:lpstr>
      <vt:lpstr>Info!Username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Oluwakemi Adedoyin</dc:creator>
  <cp:lastModifiedBy>Oluwakemi Adedoyin</cp:lastModifiedBy>
  <dcterms:created xsi:type="dcterms:W3CDTF">2023-11-10T12:23:35Z</dcterms:created>
  <dcterms:modified xsi:type="dcterms:W3CDTF">2023-11-14T13:15:25Z</dcterms:modified>
</cp:coreProperties>
</file>