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nlsm/CS4222/repo/cs4222/hw3/submissions/report/"/>
    </mc:Choice>
  </mc:AlternateContent>
  <bookViews>
    <workbookView xWindow="3580" yWindow="1240" windowWidth="28800" windowHeight="17620" tabRatio="500" activeTab="2"/>
  </bookViews>
  <sheets>
    <sheet name="MRN-AFT (BZ) THP-CHNL " sheetId="1" r:id="rId1"/>
    <sheet name="EVN-NT (EM) THP-CHNL" sheetId="2" r:id="rId2"/>
    <sheet name="MRN-AFT (BZ) THP-PKT" sheetId="4" r:id="rId3"/>
    <sheet name="EVN-NT (EM) THP-PKT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C8" i="4"/>
  <c r="C9" i="4"/>
  <c r="B8" i="4"/>
  <c r="B9" i="4"/>
  <c r="B5" i="3"/>
  <c r="C8" i="3"/>
  <c r="C9" i="3"/>
  <c r="B8" i="3"/>
  <c r="B9" i="3"/>
  <c r="B5" i="2"/>
  <c r="D8" i="2"/>
  <c r="D9" i="2"/>
  <c r="C8" i="2"/>
  <c r="C9" i="2"/>
  <c r="B8" i="2"/>
  <c r="B9" i="2"/>
  <c r="C8" i="1"/>
  <c r="D8" i="1"/>
  <c r="B8" i="1"/>
  <c r="C9" i="1"/>
  <c r="D9" i="1"/>
  <c r="B9" i="1"/>
  <c r="B5" i="1"/>
</calcChain>
</file>

<file path=xl/sharedStrings.xml><?xml version="1.0" encoding="utf-8"?>
<sst xmlns="http://schemas.openxmlformats.org/spreadsheetml/2006/main" count="48" uniqueCount="14">
  <si>
    <t>Channel</t>
  </si>
  <si>
    <t>Bytes</t>
  </si>
  <si>
    <t>Time taken</t>
  </si>
  <si>
    <t>Ticks taken</t>
  </si>
  <si>
    <t>Time per tick</t>
  </si>
  <si>
    <t>Payload Size</t>
  </si>
  <si>
    <t>File Size</t>
  </si>
  <si>
    <t>Bytes/Second</t>
  </si>
  <si>
    <t>Second</t>
  </si>
  <si>
    <t>Throughput (B/s)</t>
  </si>
  <si>
    <t>Morning/Afternoon Buzy Throughput vs Channel</t>
  </si>
  <si>
    <t>Evening/Night Empty Throughput vs Channel</t>
  </si>
  <si>
    <t>Evening/Night Empty Throughput vs Payload Size</t>
  </si>
  <si>
    <t>Morning/Afternoon Buzy Throughput vs Payload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</si>
</sst>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Throughput (B/s)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numRef>
              <c:f>'MRN-AFT (BZ) THP-CHNL '!$B$6:$D$6</c:f>
              <c:numCache>
                <c:formatCode>General</c:formatCode>
                <c:ptCount val="3"/>
                <c:pt idx="0">
                  <c:v>11.0</c:v>
                </c:pt>
                <c:pt idx="1">
                  <c:v>18.0</c:v>
                </c:pt>
                <c:pt idx="2">
                  <c:v>24.0</c:v>
                </c:pt>
              </c:numCache>
            </c:numRef>
          </c:cat>
          <c:val>
            <c:numRef>
              <c:f>'MRN-AFT (BZ) THP-CHNL '!$B$9:$D$9</c:f>
              <c:numCache>
                <c:formatCode>General</c:formatCode>
                <c:ptCount val="3"/>
                <c:pt idx="0">
                  <c:v>798.8298391028766</c:v>
                </c:pt>
                <c:pt idx="1">
                  <c:v>760.9846725499303</c:v>
                </c:pt>
                <c:pt idx="2">
                  <c:v>786.3690904727622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71154000"/>
        <c:axId val="-1842792256"/>
      </c:barChart>
      <c:catAx>
        <c:axId val="-187115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(ZigBee)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792256"/>
        <c:crossesAt val="0.0"/>
        <c:auto val="1"/>
        <c:lblAlgn val="ctr"/>
        <c:lblOffset val="100"/>
        <c:noMultiLvlLbl val="0"/>
      </c:catAx>
      <c:valAx>
        <c:axId val="-184279225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</a:t>
                </a:r>
                <a:r>
                  <a:rPr lang="en-US"/>
                  <a:t>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1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Throughput (B/s)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numRef>
              <c:f>'EVN-NT (EM) THP-CHNL'!$B$6:$D$6</c:f>
              <c:numCache>
                <c:formatCode>General</c:formatCode>
                <c:ptCount val="3"/>
                <c:pt idx="0">
                  <c:v>11.0</c:v>
                </c:pt>
                <c:pt idx="1">
                  <c:v>18.0</c:v>
                </c:pt>
                <c:pt idx="2">
                  <c:v>24.0</c:v>
                </c:pt>
              </c:numCache>
            </c:numRef>
          </c:cat>
          <c:val>
            <c:numRef>
              <c:f>'EVN-NT (EM) THP-CHNL'!$B$9:$D$9</c:f>
              <c:numCache>
                <c:formatCode>General</c:formatCode>
                <c:ptCount val="3"/>
                <c:pt idx="0">
                  <c:v>818.9952511872033</c:v>
                </c:pt>
                <c:pt idx="1">
                  <c:v>658.2563278425071</c:v>
                </c:pt>
                <c:pt idx="2">
                  <c:v>770.2867889045604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38861456"/>
        <c:axId val="-1835615040"/>
      </c:barChart>
      <c:catAx>
        <c:axId val="-183886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  <a:r>
                  <a:rPr lang="en-US" baseline="0"/>
                  <a:t> (ZigBee)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615040"/>
        <c:crosses val="autoZero"/>
        <c:auto val="1"/>
        <c:lblAlgn val="ctr"/>
        <c:lblOffset val="100"/>
        <c:noMultiLvlLbl val="0"/>
      </c:catAx>
      <c:valAx>
        <c:axId val="-18356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</a:t>
                </a:r>
                <a:r>
                  <a:rPr lang="en-US"/>
                  <a:t>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8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Payload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Throughput (B/s)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numRef>
              <c:f>'MRN-AFT (BZ) THP-PKT'!$B$4:$C$4</c:f>
              <c:numCache>
                <c:formatCode>General</c:formatCode>
                <c:ptCount val="2"/>
                <c:pt idx="0">
                  <c:v>10.0</c:v>
                </c:pt>
                <c:pt idx="1">
                  <c:v>100.0</c:v>
                </c:pt>
              </c:numCache>
            </c:numRef>
          </c:cat>
          <c:val>
            <c:numRef>
              <c:f>'MRN-AFT (BZ) THP-PKT'!$B$9:$C$9</c:f>
              <c:numCache>
                <c:formatCode>General</c:formatCode>
                <c:ptCount val="2"/>
                <c:pt idx="0">
                  <c:v>193.8820188154547</c:v>
                </c:pt>
                <c:pt idx="1">
                  <c:v>1330.950446791227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75455568"/>
        <c:axId val="-1875703248"/>
      </c:barChart>
      <c:catAx>
        <c:axId val="-187545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</a:t>
                </a:r>
                <a:r>
                  <a:rPr lang="en-US" baseline="0"/>
                  <a:t> Size (B)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703248"/>
        <c:crosses val="autoZero"/>
        <c:auto val="1"/>
        <c:lblAlgn val="ctr"/>
        <c:lblOffset val="100"/>
        <c:noMultiLvlLbl val="0"/>
      </c:catAx>
      <c:valAx>
        <c:axId val="-18757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</a:t>
                </a:r>
                <a:r>
                  <a:rPr lang="en-US"/>
                  <a:t>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4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Payload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Throughput (B/s)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numRef>
              <c:f>'EVN-NT (EM) THP-PKT'!$B$4:$C$4</c:f>
              <c:numCache>
                <c:formatCode>General</c:formatCode>
                <c:ptCount val="2"/>
                <c:pt idx="0">
                  <c:v>10.0</c:v>
                </c:pt>
                <c:pt idx="1">
                  <c:v>100.0</c:v>
                </c:pt>
              </c:numCache>
            </c:numRef>
          </c:cat>
          <c:val>
            <c:numRef>
              <c:f>'EVN-NT (EM) THP-PKT'!$B$9:$C$9</c:f>
              <c:numCache>
                <c:formatCode>General</c:formatCode>
                <c:ptCount val="2"/>
                <c:pt idx="0">
                  <c:v>200.04884004884</c:v>
                </c:pt>
                <c:pt idx="1">
                  <c:v>1335.833673053404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8187312"/>
        <c:axId val="-1778192000"/>
      </c:barChart>
      <c:catAx>
        <c:axId val="-177818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</a:t>
                </a:r>
                <a:r>
                  <a:rPr lang="en-US" baseline="0"/>
                  <a:t> Size (B)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8192000"/>
        <c:crosses val="autoZero"/>
        <c:auto val="1"/>
        <c:lblAlgn val="ctr"/>
        <c:lblOffset val="100"/>
        <c:noMultiLvlLbl val="0"/>
      </c:catAx>
      <c:valAx>
        <c:axId val="-17781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</a:t>
                </a:r>
                <a:r>
                  <a:rPr lang="en-US"/>
                  <a:t>(B/s)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81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186804</xdr:colOff>
      <xdr:row>9</xdr:row>
      <xdr:rowOff>143665</xdr:rowOff>
    </xdr:from>
    <xdr:to>
      <xdr:col>7</xdr:col>
      <xdr:colOff>626264</xdr:colOff>
      <xdr:row>23</xdr:row>
      <xdr:rowOff>64642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186804</xdr:colOff>
      <xdr:row>9</xdr:row>
      <xdr:rowOff>143665</xdr:rowOff>
    </xdr:from>
    <xdr:to>
      <xdr:col>7</xdr:col>
      <xdr:colOff>626264</xdr:colOff>
      <xdr:row>23</xdr:row>
      <xdr:rowOff>64642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186804</xdr:colOff>
      <xdr:row>9</xdr:row>
      <xdr:rowOff>143665</xdr:rowOff>
    </xdr:from>
    <xdr:to>
      <xdr:col>7</xdr:col>
      <xdr:colOff>626264</xdr:colOff>
      <xdr:row>23</xdr:row>
      <xdr:rowOff>64642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186804</xdr:colOff>
      <xdr:row>9</xdr:row>
      <xdr:rowOff>143665</xdr:rowOff>
    </xdr:from>
    <xdr:to>
      <xdr:col>7</xdr:col>
      <xdr:colOff>626264</xdr:colOff>
      <xdr:row>23</xdr:row>
      <xdr:rowOff>64642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89" workbookViewId="0">
      <selection activeCell="C7" sqref="C7"/>
    </sheetView>
  </sheetViews>
  <sheetFormatPr baseColWidth="10" defaultRowHeight="16" x14ac:dyDescent="0.2"/>
  <cols>
    <col min="1" max="1" width="15.33203125" bestFit="1" customWidth="1"/>
  </cols>
  <sheetData>
    <row r="1" spans="1:9" ht="26" x14ac:dyDescent="0.3">
      <c r="A1" s="2" t="s">
        <v>10</v>
      </c>
      <c r="B1" s="2"/>
      <c r="C1" s="2"/>
      <c r="D1" s="2"/>
      <c r="E1" s="2"/>
      <c r="F1" s="2"/>
      <c r="G1" s="2"/>
      <c r="H1" s="2"/>
      <c r="I1" s="2"/>
    </row>
    <row r="2" spans="1:9" ht="26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1" t="s">
        <v>4</v>
      </c>
      <c r="B3">
        <v>0.01</v>
      </c>
      <c r="E3" s="1" t="s">
        <v>8</v>
      </c>
    </row>
    <row r="4" spans="1:9" x14ac:dyDescent="0.2">
      <c r="A4" s="1" t="s">
        <v>5</v>
      </c>
      <c r="B4">
        <v>50</v>
      </c>
      <c r="E4" s="1" t="s">
        <v>1</v>
      </c>
    </row>
    <row r="5" spans="1:9" x14ac:dyDescent="0.2">
      <c r="A5" s="1" t="s">
        <v>6</v>
      </c>
      <c r="B5">
        <f>32 * 1024</f>
        <v>32768</v>
      </c>
      <c r="E5" s="1" t="s">
        <v>1</v>
      </c>
    </row>
    <row r="6" spans="1:9" x14ac:dyDescent="0.2">
      <c r="A6" s="1" t="s">
        <v>0</v>
      </c>
      <c r="B6">
        <v>11</v>
      </c>
      <c r="C6">
        <v>18</v>
      </c>
      <c r="D6">
        <v>24</v>
      </c>
      <c r="E6" s="1"/>
    </row>
    <row r="7" spans="1:9" x14ac:dyDescent="0.2">
      <c r="A7" s="1" t="s">
        <v>3</v>
      </c>
      <c r="B7">
        <v>4102</v>
      </c>
      <c r="C7">
        <v>4306</v>
      </c>
      <c r="D7">
        <v>4167</v>
      </c>
      <c r="E7" s="1"/>
    </row>
    <row r="8" spans="1:9" x14ac:dyDescent="0.2">
      <c r="A8" s="1" t="s">
        <v>2</v>
      </c>
      <c r="B8">
        <f>B7*$B$3</f>
        <v>41.02</v>
      </c>
      <c r="C8">
        <f t="shared" ref="C8:D8" si="0">C7*$B$3</f>
        <v>43.06</v>
      </c>
      <c r="D8">
        <f t="shared" si="0"/>
        <v>41.67</v>
      </c>
      <c r="E8" s="1"/>
    </row>
    <row r="9" spans="1:9" x14ac:dyDescent="0.2">
      <c r="A9" s="1" t="s">
        <v>9</v>
      </c>
      <c r="B9" s="1">
        <f>$B$5/B8</f>
        <v>798.82983910287658</v>
      </c>
      <c r="C9" s="1">
        <f t="shared" ref="C9:D9" si="1">$B$5/C8</f>
        <v>760.98467254993034</v>
      </c>
      <c r="D9" s="1">
        <f t="shared" si="1"/>
        <v>786.3690904727622</v>
      </c>
      <c r="E9" s="1" t="s">
        <v>7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2" zoomScale="189" workbookViewId="0">
      <selection activeCell="C7" sqref="C7"/>
    </sheetView>
  </sheetViews>
  <sheetFormatPr baseColWidth="10" defaultRowHeight="16" x14ac:dyDescent="0.2"/>
  <cols>
    <col min="1" max="1" width="15.33203125" bestFit="1" customWidth="1"/>
  </cols>
  <sheetData>
    <row r="1" spans="1:9" ht="26" x14ac:dyDescent="0.3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9" ht="26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1" t="s">
        <v>4</v>
      </c>
      <c r="B3">
        <v>0.01</v>
      </c>
      <c r="E3" s="1" t="s">
        <v>8</v>
      </c>
    </row>
    <row r="4" spans="1:9" x14ac:dyDescent="0.2">
      <c r="A4" s="1" t="s">
        <v>5</v>
      </c>
      <c r="B4">
        <v>50</v>
      </c>
      <c r="E4" s="1" t="s">
        <v>1</v>
      </c>
    </row>
    <row r="5" spans="1:9" x14ac:dyDescent="0.2">
      <c r="A5" s="1" t="s">
        <v>6</v>
      </c>
      <c r="B5">
        <f>32 * 1024</f>
        <v>32768</v>
      </c>
      <c r="E5" s="1" t="s">
        <v>1</v>
      </c>
    </row>
    <row r="6" spans="1:9" x14ac:dyDescent="0.2">
      <c r="A6" s="1" t="s">
        <v>0</v>
      </c>
      <c r="B6">
        <v>11</v>
      </c>
      <c r="C6">
        <v>18</v>
      </c>
      <c r="D6">
        <v>24</v>
      </c>
      <c r="E6" s="1"/>
    </row>
    <row r="7" spans="1:9" x14ac:dyDescent="0.2">
      <c r="A7" s="1" t="s">
        <v>3</v>
      </c>
      <c r="B7">
        <v>4001</v>
      </c>
      <c r="C7">
        <v>4978</v>
      </c>
      <c r="D7">
        <v>4254</v>
      </c>
      <c r="E7" s="1"/>
    </row>
    <row r="8" spans="1:9" x14ac:dyDescent="0.2">
      <c r="A8" s="1" t="s">
        <v>2</v>
      </c>
      <c r="B8">
        <f>B7*$B$3</f>
        <v>40.01</v>
      </c>
      <c r="C8">
        <f t="shared" ref="C8:D8" si="0">C7*$B$3</f>
        <v>49.78</v>
      </c>
      <c r="D8">
        <f t="shared" si="0"/>
        <v>42.54</v>
      </c>
      <c r="E8" s="1"/>
    </row>
    <row r="9" spans="1:9" x14ac:dyDescent="0.2">
      <c r="A9" s="1" t="s">
        <v>9</v>
      </c>
      <c r="B9" s="1">
        <f>$B$5/B8</f>
        <v>818.99525118720328</v>
      </c>
      <c r="C9" s="1">
        <f t="shared" ref="C9:D9" si="1">$B$5/C8</f>
        <v>658.25632784250706</v>
      </c>
      <c r="D9" s="1">
        <f t="shared" si="1"/>
        <v>770.28678890456047</v>
      </c>
      <c r="E9" s="1" t="s">
        <v>7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3" zoomScale="189" workbookViewId="0">
      <selection activeCell="G7" sqref="G7"/>
    </sheetView>
  </sheetViews>
  <sheetFormatPr baseColWidth="10" defaultRowHeight="16" x14ac:dyDescent="0.2"/>
  <cols>
    <col min="1" max="1" width="15.33203125" bestFit="1" customWidth="1"/>
  </cols>
  <sheetData>
    <row r="1" spans="1:9" ht="26" x14ac:dyDescent="0.3">
      <c r="A1" s="2" t="s">
        <v>13</v>
      </c>
      <c r="B1" s="2"/>
      <c r="C1" s="2"/>
      <c r="D1" s="2"/>
      <c r="E1" s="2"/>
      <c r="F1" s="2"/>
      <c r="G1" s="2"/>
      <c r="H1" s="2"/>
      <c r="I1" s="2"/>
    </row>
    <row r="2" spans="1:9" ht="26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1" t="s">
        <v>4</v>
      </c>
      <c r="B3">
        <v>0.01</v>
      </c>
      <c r="D3" s="1" t="s">
        <v>8</v>
      </c>
    </row>
    <row r="4" spans="1:9" x14ac:dyDescent="0.2">
      <c r="A4" s="1" t="s">
        <v>5</v>
      </c>
      <c r="B4">
        <v>10</v>
      </c>
      <c r="C4">
        <v>100</v>
      </c>
      <c r="D4" s="1" t="s">
        <v>1</v>
      </c>
    </row>
    <row r="5" spans="1:9" x14ac:dyDescent="0.2">
      <c r="A5" s="1" t="s">
        <v>6</v>
      </c>
      <c r="B5">
        <f>32 * 1024</f>
        <v>32768</v>
      </c>
      <c r="D5" s="1" t="s">
        <v>1</v>
      </c>
    </row>
    <row r="6" spans="1:9" x14ac:dyDescent="0.2">
      <c r="A6" s="1" t="s">
        <v>0</v>
      </c>
      <c r="B6">
        <v>11</v>
      </c>
      <c r="C6">
        <v>11</v>
      </c>
      <c r="D6" s="1"/>
    </row>
    <row r="7" spans="1:9" x14ac:dyDescent="0.2">
      <c r="A7" s="1" t="s">
        <v>3</v>
      </c>
      <c r="B7">
        <v>16901</v>
      </c>
      <c r="C7">
        <v>2462</v>
      </c>
      <c r="D7" s="1"/>
    </row>
    <row r="8" spans="1:9" x14ac:dyDescent="0.2">
      <c r="A8" s="1" t="s">
        <v>2</v>
      </c>
      <c r="B8">
        <f>B7*$B$3</f>
        <v>169.01</v>
      </c>
      <c r="C8">
        <f t="shared" ref="C8" si="0">C7*$B$3</f>
        <v>24.62</v>
      </c>
      <c r="D8" s="1"/>
    </row>
    <row r="9" spans="1:9" x14ac:dyDescent="0.2">
      <c r="A9" s="1" t="s">
        <v>9</v>
      </c>
      <c r="B9" s="1">
        <f>$B$5/B8</f>
        <v>193.88201881545473</v>
      </c>
      <c r="C9" s="1">
        <f t="shared" ref="C9" si="1">$B$5/C8</f>
        <v>1330.9504467912266</v>
      </c>
      <c r="D9" s="1" t="s">
        <v>7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3" zoomScale="189" workbookViewId="0">
      <selection activeCell="B13" sqref="B13"/>
    </sheetView>
  </sheetViews>
  <sheetFormatPr baseColWidth="10" defaultRowHeight="16" x14ac:dyDescent="0.2"/>
  <cols>
    <col min="1" max="1" width="15.33203125" bestFit="1" customWidth="1"/>
  </cols>
  <sheetData>
    <row r="1" spans="1:9" ht="26" x14ac:dyDescent="0.3">
      <c r="A1" s="2" t="s">
        <v>12</v>
      </c>
      <c r="B1" s="2"/>
      <c r="C1" s="2"/>
      <c r="D1" s="2"/>
      <c r="E1" s="2"/>
      <c r="F1" s="2"/>
      <c r="G1" s="2"/>
      <c r="H1" s="2"/>
      <c r="I1" s="2"/>
    </row>
    <row r="2" spans="1:9" ht="26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1" t="s">
        <v>4</v>
      </c>
      <c r="B3">
        <v>0.01</v>
      </c>
      <c r="D3" s="1" t="s">
        <v>8</v>
      </c>
    </row>
    <row r="4" spans="1:9" x14ac:dyDescent="0.2">
      <c r="A4" s="1" t="s">
        <v>5</v>
      </c>
      <c r="B4">
        <v>10</v>
      </c>
      <c r="C4">
        <v>100</v>
      </c>
      <c r="D4" s="1" t="s">
        <v>1</v>
      </c>
    </row>
    <row r="5" spans="1:9" x14ac:dyDescent="0.2">
      <c r="A5" s="1" t="s">
        <v>6</v>
      </c>
      <c r="B5">
        <f>32 * 1024</f>
        <v>32768</v>
      </c>
      <c r="D5" s="1" t="s">
        <v>1</v>
      </c>
    </row>
    <row r="6" spans="1:9" x14ac:dyDescent="0.2">
      <c r="A6" s="1" t="s">
        <v>0</v>
      </c>
      <c r="B6">
        <v>11</v>
      </c>
      <c r="C6">
        <v>11</v>
      </c>
      <c r="D6" s="1"/>
    </row>
    <row r="7" spans="1:9" x14ac:dyDescent="0.2">
      <c r="A7" s="1" t="s">
        <v>3</v>
      </c>
      <c r="B7">
        <v>16380</v>
      </c>
      <c r="C7">
        <v>2453</v>
      </c>
      <c r="D7" s="1"/>
    </row>
    <row r="8" spans="1:9" x14ac:dyDescent="0.2">
      <c r="A8" s="1" t="s">
        <v>2</v>
      </c>
      <c r="B8">
        <f>B7*$B$3</f>
        <v>163.80000000000001</v>
      </c>
      <c r="C8">
        <f t="shared" ref="C8:D8" si="0">C7*$B$3</f>
        <v>24.53</v>
      </c>
      <c r="D8" s="1"/>
    </row>
    <row r="9" spans="1:9" x14ac:dyDescent="0.2">
      <c r="A9" s="1" t="s">
        <v>9</v>
      </c>
      <c r="B9" s="1">
        <f>$B$5/B8</f>
        <v>200.04884004884005</v>
      </c>
      <c r="C9" s="1">
        <f t="shared" ref="C9:D9" si="1">$B$5/C8</f>
        <v>1335.833673053404</v>
      </c>
      <c r="D9" s="1" t="s">
        <v>7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MRN-AFT (BZ) THP-CHNL </vt:lpstr>
      <vt:lpstr>EVN-NT (EM) THP-CHNL</vt:lpstr>
      <vt:lpstr>MRN-AFT (BZ) THP-PKT</vt:lpstr>
      <vt:lpstr>EVN-NT (EM) THP-PKT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2018-03-22T11:37:55Z</dcterms:created>
  <dcterms:modified xsi:type="dcterms:W3CDTF">2018-03-22T15:32:12Z</dcterms:modified>
</cp:coreProperties>
</file>