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a/Desktop/Other/"/>
    </mc:Choice>
  </mc:AlternateContent>
  <xr:revisionPtr revIDLastSave="0" documentId="8_{85C81888-1868-AE46-9EDB-ED4D61F8EB1F}" xr6:coauthVersionLast="45" xr6:coauthVersionMax="45" xr10:uidLastSave="{00000000-0000-0000-0000-000000000000}"/>
  <bookViews>
    <workbookView xWindow="0" yWindow="460" windowWidth="25600" windowHeight="14180" xr2:uid="{6BCADAE8-649A-4C42-ACDD-4F87E3493A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61" i="1" l="1"/>
  <c r="N63" i="1" s="1"/>
  <c r="M61" i="1"/>
  <c r="M63" i="1" s="1"/>
  <c r="N3" i="1" l="1"/>
  <c r="M9" i="1"/>
  <c r="M17" i="1"/>
  <c r="M41" i="1"/>
  <c r="M49" i="1"/>
  <c r="L3" i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2" i="1"/>
  <c r="K7" i="1"/>
  <c r="M7" i="1" s="1"/>
  <c r="K8" i="1"/>
  <c r="M8" i="1" s="1"/>
  <c r="K9" i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K16" i="1"/>
  <c r="M16" i="1" s="1"/>
  <c r="K17" i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M39" i="1" s="1"/>
  <c r="K40" i="1"/>
  <c r="M40" i="1" s="1"/>
  <c r="K41" i="1"/>
  <c r="K42" i="1"/>
  <c r="M42" i="1" s="1"/>
  <c r="K43" i="1"/>
  <c r="M43" i="1" s="1"/>
  <c r="K44" i="1"/>
  <c r="M44" i="1" s="1"/>
  <c r="K45" i="1"/>
  <c r="M45" i="1" s="1"/>
  <c r="K46" i="1"/>
  <c r="M46" i="1" s="1"/>
  <c r="K47" i="1"/>
  <c r="M47" i="1" s="1"/>
  <c r="K48" i="1"/>
  <c r="M48" i="1" s="1"/>
  <c r="K49" i="1"/>
  <c r="K50" i="1"/>
  <c r="M50" i="1" s="1"/>
  <c r="K51" i="1"/>
  <c r="M51" i="1" s="1"/>
  <c r="K4" i="1"/>
  <c r="M4" i="1" s="1"/>
  <c r="K5" i="1"/>
  <c r="M5" i="1" s="1"/>
  <c r="K6" i="1"/>
  <c r="M6" i="1" s="1"/>
  <c r="K3" i="1"/>
  <c r="M3" i="1" s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K54" i="1" l="1"/>
  <c r="L66" i="1"/>
  <c r="N2" i="1"/>
  <c r="M2" i="1"/>
  <c r="L57" i="1"/>
  <c r="K57" i="1"/>
  <c r="K66" i="1"/>
  <c r="L54" i="1"/>
  <c r="M54" i="1" l="1"/>
  <c r="M66" i="1"/>
  <c r="M57" i="1"/>
  <c r="N66" i="1"/>
  <c r="N57" i="1"/>
  <c r="N54" i="1"/>
</calcChain>
</file>

<file path=xl/sharedStrings.xml><?xml version="1.0" encoding="utf-8"?>
<sst xmlns="http://schemas.openxmlformats.org/spreadsheetml/2006/main" count="64" uniqueCount="64">
  <si>
    <t xml:space="preserve"> 11:11:33</t>
  </si>
  <si>
    <t xml:space="preserve"> 12:46:06</t>
  </si>
  <si>
    <t>Date de passage</t>
  </si>
  <si>
    <t>Heure de passage</t>
  </si>
  <si>
    <t xml:space="preserve"> 21:50:00</t>
  </si>
  <si>
    <t xml:space="preserve"> 23:24:14</t>
  </si>
  <si>
    <t xml:space="preserve"> 10:50:16</t>
  </si>
  <si>
    <t xml:space="preserve"> 12:24:19</t>
  </si>
  <si>
    <t xml:space="preserve"> 23:02:18</t>
  </si>
  <si>
    <t xml:space="preserve"> 10:29:07</t>
  </si>
  <si>
    <t xml:space="preserve"> 12:02:40</t>
  </si>
  <si>
    <t xml:space="preserve"> 21:08:32</t>
  </si>
  <si>
    <t xml:space="preserve"> 22:40:39</t>
  </si>
  <si>
    <t xml:space="preserve"> 10:08:08</t>
  </si>
  <si>
    <t xml:space="preserve"> 10:37:10</t>
  </si>
  <si>
    <t xml:space="preserve"> 12:10:55</t>
  </si>
  <si>
    <t xml:space="preserve"> 21:16:22</t>
  </si>
  <si>
    <t xml:space="preserve"> 22:48:54</t>
  </si>
  <si>
    <t xml:space="preserve"> 10:16:06</t>
  </si>
  <si>
    <t xml:space="preserve"> 11:49:21</t>
  </si>
  <si>
    <t xml:space="preserve"> 20:55:56</t>
  </si>
  <si>
    <t xml:space="preserve"> 09:55:16</t>
  </si>
  <si>
    <t xml:space="preserve"> 11:27:52</t>
  </si>
  <si>
    <t xml:space="preserve"> 13:02:55</t>
  </si>
  <si>
    <t xml:space="preserve"> 22:06:06</t>
  </si>
  <si>
    <t xml:space="preserve"> 23:41:14</t>
  </si>
  <si>
    <t xml:space="preserve"> 11:06:29</t>
  </si>
  <si>
    <t xml:space="preserve"> 12:40:55</t>
  </si>
  <si>
    <t xml:space="preserve"> 21:45:02</t>
  </si>
  <si>
    <t xml:space="preserve"> 23:19:01</t>
  </si>
  <si>
    <t xml:space="preserve"> 10:45:13</t>
  </si>
  <si>
    <t xml:space="preserve"> 12:19:09</t>
  </si>
  <si>
    <t xml:space="preserve"> 21:24:12</t>
  </si>
  <si>
    <t xml:space="preserve"> 22:57:09</t>
  </si>
  <si>
    <t xml:space="preserve"> 10:24:05</t>
  </si>
  <si>
    <t>Temps de passage (min)</t>
  </si>
  <si>
    <t>Point intermédiaire Az (°)</t>
  </si>
  <si>
    <t>Point intermédiaire El (°)</t>
  </si>
  <si>
    <t>Point de départ Az (°)</t>
  </si>
  <si>
    <t>Point de départ El (°)</t>
  </si>
  <si>
    <t>Point d'arrivée Az (°)</t>
  </si>
  <si>
    <t>Point d'arrivée El (°)</t>
  </si>
  <si>
    <t>Vitesse moyenne Az (°/min)</t>
  </si>
  <si>
    <t>Vitesse moyenne El (°/min)</t>
  </si>
  <si>
    <t>Vitesse max Az (°/min)</t>
  </si>
  <si>
    <t>Vitesse max El (°/min)</t>
  </si>
  <si>
    <t>Vitesse moyenne Az totale (°/min)</t>
  </si>
  <si>
    <t>Vitesse moyenne Az max (°/min)</t>
  </si>
  <si>
    <t>Vitesse moyenne Az min (°/min)</t>
  </si>
  <si>
    <t>Vitesse moyenne El totale (°/min)</t>
  </si>
  <si>
    <t>Vitesse moyenne El max (°/min)</t>
  </si>
  <si>
    <t>Vitesse moyenne El min (°/min)</t>
  </si>
  <si>
    <t>Vitesse max Az totale (°/min)</t>
  </si>
  <si>
    <t>Vitesse max Az max (°/min)</t>
  </si>
  <si>
    <t>Vitesse max Az min (°/min)</t>
  </si>
  <si>
    <t>Vitesse max El totale (°/min)</t>
  </si>
  <si>
    <t>Vitesse max El max (°/min)</t>
  </si>
  <si>
    <t>Vitesse max El min (°/min)</t>
  </si>
  <si>
    <t>Vitesse max Az max (tour/min)</t>
  </si>
  <si>
    <t>Vitesse max El max (tour/min)</t>
  </si>
  <si>
    <t>Rapport de réduction Az</t>
  </si>
  <si>
    <t>Rapport de réduction El</t>
  </si>
  <si>
    <t>Vitesse rotation max moteur Az (tour/min)</t>
  </si>
  <si>
    <t>Vitesse rotation max moteur El (tour/min)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</si>
</sst>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23"/>
      <color rgb="FF005493"/>
      <name val="Ubuntu Regular"/>
    </font>
    <font>
      <b/>
      <sz val="18"/>
      <color rgb="FF005493"/>
      <name val="Ubuntu Regular"/>
    </font>
    <font>
      <b/>
      <sz val="18"/>
      <color theme="1"/>
      <name val="Ubuntu Regular"/>
    </font>
    <font>
      <b/>
      <sz val="23"/>
      <color theme="1"/>
      <name val="Ubuntu Regular"/>
    </font>
    <font>
      <b/>
      <sz val="23"/>
      <color rgb="FF000000"/>
      <name val="Ubuntu Regula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2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493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0BC4-16FC-DD44-8104-238DE0889E82}">
  <dimension ref="A1:N66"/>
  <sheetViews>
    <sheetView tabSelected="1" zoomScale="30" zoomScaleNormal="30" workbookViewId="0">
      <selection activeCell="D56" sqref="D56"/>
    </sheetView>
  </sheetViews>
  <sheetFormatPr baseColWidth="10" defaultRowHeight="22"/>
  <cols>
    <col min="1" max="1" width="10.83203125" style="3"/>
    <col min="2" max="2" width="45.33203125" style="5" customWidth="1"/>
    <col min="3" max="3" width="36.5" style="5" customWidth="1"/>
    <col min="4" max="4" width="48.6640625" style="11" customWidth="1"/>
    <col min="5" max="5" width="47.6640625" style="5" customWidth="1"/>
    <col min="6" max="6" width="50.6640625" style="5" customWidth="1"/>
    <col min="7" max="7" width="38" style="5" customWidth="1"/>
    <col min="8" max="8" width="39.6640625" style="5" customWidth="1"/>
    <col min="9" max="9" width="36.33203125" style="5" customWidth="1"/>
    <col min="10" max="10" width="45.1640625" style="5" customWidth="1"/>
    <col min="11" max="11" width="58.6640625" style="5" customWidth="1"/>
    <col min="12" max="12" width="53.83203125" style="5" customWidth="1"/>
    <col min="13" max="13" width="58.1640625" style="5" customWidth="1"/>
    <col min="14" max="14" width="57.33203125" style="5" customWidth="1"/>
    <col min="15" max="16384" width="10.83203125" style="5"/>
  </cols>
  <sheetData>
    <row r="1" spans="1:14" ht="28">
      <c r="A1" s="1"/>
      <c r="B1" s="1" t="s">
        <v>2</v>
      </c>
      <c r="C1" s="1" t="s">
        <v>3</v>
      </c>
      <c r="D1" s="2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 ht="28">
      <c r="A2" s="1">
        <v>1</v>
      </c>
      <c r="B2" s="6">
        <v>43992</v>
      </c>
      <c r="C2" s="7">
        <v>0.92437499999999995</v>
      </c>
      <c r="D2" s="8">
        <v>11.15</v>
      </c>
      <c r="E2" s="9">
        <f t="shared" ref="E2:E33" si="0">(G2+I2)/2</f>
        <v>255.30500000000001</v>
      </c>
      <c r="F2" s="9">
        <v>62.3</v>
      </c>
      <c r="G2" s="9">
        <v>158.97999999999999</v>
      </c>
      <c r="H2" s="9">
        <v>0</v>
      </c>
      <c r="I2" s="9">
        <v>351.63</v>
      </c>
      <c r="J2" s="9">
        <v>0</v>
      </c>
      <c r="K2" s="9">
        <f>(ABS(I2-G2))/D2</f>
        <v>17.278026905829595</v>
      </c>
      <c r="L2" s="9">
        <f t="shared" ref="L2:L33" si="1">(2*F2)/D2</f>
        <v>11.174887892376681</v>
      </c>
      <c r="M2" s="9">
        <f>2*K2</f>
        <v>34.55605381165919</v>
      </c>
      <c r="N2" s="9">
        <f>2*L2</f>
        <v>22.349775784753362</v>
      </c>
    </row>
    <row r="3" spans="1:14" ht="28">
      <c r="A3" s="1">
        <v>2</v>
      </c>
      <c r="B3" s="6">
        <v>43992</v>
      </c>
      <c r="C3" s="7">
        <v>0.99062499999999998</v>
      </c>
      <c r="D3" s="8">
        <v>8.31</v>
      </c>
      <c r="E3" s="9">
        <f t="shared" si="0"/>
        <v>271.47500000000002</v>
      </c>
      <c r="F3" s="9">
        <v>8.5399999999999991</v>
      </c>
      <c r="G3" s="9">
        <v>222.07</v>
      </c>
      <c r="H3" s="9">
        <v>0</v>
      </c>
      <c r="I3" s="9">
        <v>320.88</v>
      </c>
      <c r="J3" s="9">
        <v>0</v>
      </c>
      <c r="K3" s="9">
        <f t="shared" ref="K3:K34" si="2">ABS(I3-G3)/2</f>
        <v>49.405000000000001</v>
      </c>
      <c r="L3" s="9">
        <f t="shared" si="1"/>
        <v>2.0553549939831526</v>
      </c>
      <c r="M3" s="9">
        <f t="shared" ref="M3:M51" si="3">2*K3</f>
        <v>98.81</v>
      </c>
      <c r="N3" s="9">
        <f t="shared" ref="N3:N51" si="4">2*L3</f>
        <v>4.1107099879663052</v>
      </c>
    </row>
    <row r="4" spans="1:14" ht="28">
      <c r="A4" s="1">
        <v>3</v>
      </c>
      <c r="B4" s="6">
        <v>43993</v>
      </c>
      <c r="C4" s="9" t="s">
        <v>0</v>
      </c>
      <c r="D4" s="8">
        <v>11.25</v>
      </c>
      <c r="E4" s="9">
        <f t="shared" si="0"/>
        <v>101.38</v>
      </c>
      <c r="F4" s="9">
        <v>72.66</v>
      </c>
      <c r="G4" s="9">
        <v>13.61</v>
      </c>
      <c r="H4" s="9">
        <v>0</v>
      </c>
      <c r="I4" s="9">
        <v>189.15</v>
      </c>
      <c r="J4" s="9">
        <v>0</v>
      </c>
      <c r="K4" s="9">
        <f t="shared" si="2"/>
        <v>87.77000000000001</v>
      </c>
      <c r="L4" s="9">
        <f t="shared" si="1"/>
        <v>12.917333333333334</v>
      </c>
      <c r="M4" s="9">
        <f t="shared" si="3"/>
        <v>175.54000000000002</v>
      </c>
      <c r="N4" s="9">
        <f t="shared" si="4"/>
        <v>25.834666666666667</v>
      </c>
    </row>
    <row r="5" spans="1:14" ht="28">
      <c r="A5" s="1">
        <v>4</v>
      </c>
      <c r="B5" s="6">
        <v>43993</v>
      </c>
      <c r="C5" s="9" t="s">
        <v>1</v>
      </c>
      <c r="D5" s="8">
        <v>8.27</v>
      </c>
      <c r="E5" s="9">
        <f t="shared" si="0"/>
        <v>298.05500000000001</v>
      </c>
      <c r="F5" s="9">
        <v>8.83</v>
      </c>
      <c r="G5" s="9">
        <v>346.42</v>
      </c>
      <c r="H5" s="9">
        <v>0</v>
      </c>
      <c r="I5" s="9">
        <v>249.69</v>
      </c>
      <c r="J5" s="9">
        <v>0</v>
      </c>
      <c r="K5" s="9">
        <f t="shared" si="2"/>
        <v>48.365000000000009</v>
      </c>
      <c r="L5" s="9">
        <f t="shared" si="1"/>
        <v>2.1354292623941959</v>
      </c>
      <c r="M5" s="9">
        <f t="shared" si="3"/>
        <v>96.730000000000018</v>
      </c>
      <c r="N5" s="9">
        <f t="shared" si="4"/>
        <v>4.2708585247883919</v>
      </c>
    </row>
    <row r="6" spans="1:14" ht="28">
      <c r="A6" s="1">
        <v>5</v>
      </c>
      <c r="B6" s="6">
        <v>43993</v>
      </c>
      <c r="C6" s="9" t="s">
        <v>4</v>
      </c>
      <c r="D6" s="8">
        <v>10.53</v>
      </c>
      <c r="E6" s="9">
        <f t="shared" si="0"/>
        <v>251.56</v>
      </c>
      <c r="F6" s="9">
        <v>33.03</v>
      </c>
      <c r="G6" s="9">
        <v>145.72</v>
      </c>
      <c r="H6" s="9">
        <v>0</v>
      </c>
      <c r="I6" s="9">
        <v>357.4</v>
      </c>
      <c r="J6" s="9">
        <v>0</v>
      </c>
      <c r="K6" s="9">
        <f t="shared" si="2"/>
        <v>105.83999999999999</v>
      </c>
      <c r="L6" s="9">
        <f t="shared" si="1"/>
        <v>6.2735042735042743</v>
      </c>
      <c r="M6" s="9">
        <f t="shared" si="3"/>
        <v>211.67999999999998</v>
      </c>
      <c r="N6" s="9">
        <f t="shared" si="4"/>
        <v>12.547008547008549</v>
      </c>
    </row>
    <row r="7" spans="1:14" ht="28">
      <c r="A7" s="1">
        <v>6</v>
      </c>
      <c r="B7" s="6">
        <v>43993</v>
      </c>
      <c r="C7" s="9" t="s">
        <v>5</v>
      </c>
      <c r="D7" s="8">
        <v>9.57</v>
      </c>
      <c r="E7" s="9">
        <f t="shared" si="0"/>
        <v>267.77</v>
      </c>
      <c r="F7" s="9">
        <v>15.77</v>
      </c>
      <c r="G7" s="9">
        <v>205.73</v>
      </c>
      <c r="H7" s="9">
        <v>0</v>
      </c>
      <c r="I7" s="9">
        <v>329.81</v>
      </c>
      <c r="J7" s="9">
        <v>0</v>
      </c>
      <c r="K7" s="9">
        <f t="shared" si="2"/>
        <v>62.040000000000006</v>
      </c>
      <c r="L7" s="9">
        <f t="shared" si="1"/>
        <v>3.2957157784743991</v>
      </c>
      <c r="M7" s="9">
        <f t="shared" si="3"/>
        <v>124.08000000000001</v>
      </c>
      <c r="N7" s="9">
        <f t="shared" si="4"/>
        <v>6.5914315569487982</v>
      </c>
    </row>
    <row r="8" spans="1:14" ht="28">
      <c r="A8" s="1">
        <v>7</v>
      </c>
      <c r="B8" s="6">
        <v>43994</v>
      </c>
      <c r="C8" s="9" t="s">
        <v>6</v>
      </c>
      <c r="D8" s="8">
        <v>11.1</v>
      </c>
      <c r="E8" s="9">
        <f t="shared" si="0"/>
        <v>97.745000000000005</v>
      </c>
      <c r="F8" s="9">
        <v>37.5</v>
      </c>
      <c r="G8" s="9">
        <v>19.66</v>
      </c>
      <c r="H8" s="9">
        <v>0</v>
      </c>
      <c r="I8" s="9">
        <v>175.83</v>
      </c>
      <c r="J8" s="9">
        <v>0</v>
      </c>
      <c r="K8" s="9">
        <f t="shared" si="2"/>
        <v>78.085000000000008</v>
      </c>
      <c r="L8" s="9">
        <f t="shared" si="1"/>
        <v>6.756756756756757</v>
      </c>
      <c r="M8" s="9">
        <f t="shared" si="3"/>
        <v>156.17000000000002</v>
      </c>
      <c r="N8" s="9">
        <f t="shared" si="4"/>
        <v>13.513513513513514</v>
      </c>
    </row>
    <row r="9" spans="1:14" ht="28">
      <c r="A9" s="1">
        <v>8</v>
      </c>
      <c r="B9" s="6">
        <v>43994</v>
      </c>
      <c r="C9" s="9" t="s">
        <v>7</v>
      </c>
      <c r="D9" s="8">
        <v>9.4700000000000006</v>
      </c>
      <c r="E9" s="9">
        <f t="shared" si="0"/>
        <v>294.09000000000003</v>
      </c>
      <c r="F9" s="9">
        <v>15.29</v>
      </c>
      <c r="G9" s="9">
        <v>353.57</v>
      </c>
      <c r="H9" s="9">
        <v>0</v>
      </c>
      <c r="I9" s="9">
        <v>234.61</v>
      </c>
      <c r="J9" s="9">
        <v>0</v>
      </c>
      <c r="K9" s="9">
        <f t="shared" si="2"/>
        <v>59.47999999999999</v>
      </c>
      <c r="L9" s="9">
        <f t="shared" si="1"/>
        <v>3.2291446673706439</v>
      </c>
      <c r="M9" s="9">
        <f t="shared" si="3"/>
        <v>118.95999999999998</v>
      </c>
      <c r="N9" s="9">
        <f t="shared" si="4"/>
        <v>6.4582893347412877</v>
      </c>
    </row>
    <row r="10" spans="1:14" ht="28">
      <c r="A10" s="1">
        <v>9</v>
      </c>
      <c r="B10" s="6">
        <v>43994</v>
      </c>
      <c r="C10" s="7">
        <v>0.89523148148148157</v>
      </c>
      <c r="D10" s="8">
        <v>10.1</v>
      </c>
      <c r="E10" s="9">
        <f t="shared" si="0"/>
        <v>67.724999999999994</v>
      </c>
      <c r="F10" s="9">
        <v>19.309999999999999</v>
      </c>
      <c r="G10" s="9">
        <v>132.04</v>
      </c>
      <c r="H10" s="9">
        <v>0</v>
      </c>
      <c r="I10" s="9">
        <v>3.41</v>
      </c>
      <c r="J10" s="9">
        <v>0</v>
      </c>
      <c r="K10" s="9">
        <f t="shared" si="2"/>
        <v>64.314999999999998</v>
      </c>
      <c r="L10" s="9">
        <f t="shared" si="1"/>
        <v>3.8237623762376236</v>
      </c>
      <c r="M10" s="9">
        <f t="shared" si="3"/>
        <v>128.63</v>
      </c>
      <c r="N10" s="9">
        <f t="shared" si="4"/>
        <v>7.6475247524752472</v>
      </c>
    </row>
    <row r="11" spans="1:14" ht="28">
      <c r="A11" s="1">
        <v>10</v>
      </c>
      <c r="B11" s="6">
        <v>43994</v>
      </c>
      <c r="C11" s="9" t="s">
        <v>8</v>
      </c>
      <c r="D11" s="8">
        <v>10.48</v>
      </c>
      <c r="E11" s="9">
        <f t="shared" si="0"/>
        <v>264.10000000000002</v>
      </c>
      <c r="F11" s="9">
        <v>27.62</v>
      </c>
      <c r="G11" s="9">
        <v>191.13</v>
      </c>
      <c r="H11" s="9">
        <v>0</v>
      </c>
      <c r="I11" s="9">
        <v>337.07</v>
      </c>
      <c r="J11" s="9">
        <v>0</v>
      </c>
      <c r="K11" s="9">
        <f t="shared" si="2"/>
        <v>72.97</v>
      </c>
      <c r="L11" s="9">
        <f t="shared" si="1"/>
        <v>5.270992366412214</v>
      </c>
      <c r="M11" s="9">
        <f t="shared" si="3"/>
        <v>145.94</v>
      </c>
      <c r="N11" s="9">
        <f t="shared" si="4"/>
        <v>10.541984732824428</v>
      </c>
    </row>
    <row r="12" spans="1:14" ht="28">
      <c r="A12" s="1">
        <v>11</v>
      </c>
      <c r="B12" s="6">
        <v>43995</v>
      </c>
      <c r="C12" s="9" t="s">
        <v>9</v>
      </c>
      <c r="D12" s="8">
        <v>10.33</v>
      </c>
      <c r="E12" s="9">
        <f t="shared" si="0"/>
        <v>94.114999999999995</v>
      </c>
      <c r="F12" s="9">
        <v>21.1</v>
      </c>
      <c r="G12" s="9">
        <v>26.34</v>
      </c>
      <c r="H12" s="9">
        <v>0</v>
      </c>
      <c r="I12" s="9">
        <v>161.88999999999999</v>
      </c>
      <c r="J12" s="9">
        <v>0</v>
      </c>
      <c r="K12" s="9">
        <f t="shared" si="2"/>
        <v>67.774999999999991</v>
      </c>
      <c r="L12" s="9">
        <f t="shared" si="1"/>
        <v>4.0851887705711523</v>
      </c>
      <c r="M12" s="9">
        <f t="shared" si="3"/>
        <v>135.54999999999998</v>
      </c>
      <c r="N12" s="9">
        <f t="shared" si="4"/>
        <v>8.1703775411423045</v>
      </c>
    </row>
    <row r="13" spans="1:14" ht="28">
      <c r="A13" s="1">
        <v>12</v>
      </c>
      <c r="B13" s="6">
        <v>43995</v>
      </c>
      <c r="C13" s="9" t="s">
        <v>10</v>
      </c>
      <c r="D13" s="8">
        <v>10.41</v>
      </c>
      <c r="E13" s="9">
        <f t="shared" si="0"/>
        <v>290.25</v>
      </c>
      <c r="F13" s="9">
        <v>25.57</v>
      </c>
      <c r="G13" s="9">
        <v>359.8</v>
      </c>
      <c r="H13" s="9">
        <v>0</v>
      </c>
      <c r="I13" s="9">
        <v>220.7</v>
      </c>
      <c r="J13" s="9">
        <v>0</v>
      </c>
      <c r="K13" s="9">
        <f t="shared" si="2"/>
        <v>69.550000000000011</v>
      </c>
      <c r="L13" s="9">
        <f t="shared" si="1"/>
        <v>4.9125840537944283</v>
      </c>
      <c r="M13" s="9">
        <f t="shared" si="3"/>
        <v>139.10000000000002</v>
      </c>
      <c r="N13" s="9">
        <f t="shared" si="4"/>
        <v>9.8251681075888566</v>
      </c>
    </row>
    <row r="14" spans="1:14" ht="28">
      <c r="A14" s="1">
        <v>13</v>
      </c>
      <c r="B14" s="6">
        <v>43995</v>
      </c>
      <c r="C14" s="9" t="s">
        <v>11</v>
      </c>
      <c r="D14" s="8">
        <v>9.0399999999999991</v>
      </c>
      <c r="E14" s="9">
        <f t="shared" si="0"/>
        <v>63.795000000000002</v>
      </c>
      <c r="F14" s="9">
        <v>11.46</v>
      </c>
      <c r="G14" s="9">
        <v>117.51</v>
      </c>
      <c r="H14" s="9">
        <v>0</v>
      </c>
      <c r="I14" s="9">
        <v>10.08</v>
      </c>
      <c r="J14" s="9">
        <v>0</v>
      </c>
      <c r="K14" s="9">
        <f t="shared" si="2"/>
        <v>53.715000000000003</v>
      </c>
      <c r="L14" s="9">
        <f t="shared" si="1"/>
        <v>2.5353982300884961</v>
      </c>
      <c r="M14" s="9">
        <f t="shared" si="3"/>
        <v>107.43</v>
      </c>
      <c r="N14" s="9">
        <f t="shared" si="4"/>
        <v>5.0707964601769921</v>
      </c>
    </row>
    <row r="15" spans="1:14" ht="28">
      <c r="A15" s="1">
        <v>14</v>
      </c>
      <c r="B15" s="6">
        <v>43995</v>
      </c>
      <c r="C15" s="9" t="s">
        <v>12</v>
      </c>
      <c r="D15" s="8">
        <v>11.14</v>
      </c>
      <c r="E15" s="9">
        <f t="shared" si="0"/>
        <v>260.435</v>
      </c>
      <c r="F15" s="9">
        <v>51.68</v>
      </c>
      <c r="G15" s="9">
        <v>177.43</v>
      </c>
      <c r="H15" s="9">
        <v>0</v>
      </c>
      <c r="I15" s="9">
        <v>343.44</v>
      </c>
      <c r="J15" s="9">
        <v>0</v>
      </c>
      <c r="K15" s="9">
        <f t="shared" si="2"/>
        <v>83.004999999999995</v>
      </c>
      <c r="L15" s="9">
        <f t="shared" si="1"/>
        <v>9.2782764811490122</v>
      </c>
      <c r="M15" s="9">
        <f t="shared" si="3"/>
        <v>166.01</v>
      </c>
      <c r="N15" s="9">
        <f t="shared" si="4"/>
        <v>18.556552962298024</v>
      </c>
    </row>
    <row r="16" spans="1:14" ht="28">
      <c r="A16" s="1">
        <v>15</v>
      </c>
      <c r="B16" s="6">
        <v>43996</v>
      </c>
      <c r="C16" s="9" t="s">
        <v>13</v>
      </c>
      <c r="D16" s="8">
        <v>9.27</v>
      </c>
      <c r="E16" s="9">
        <f t="shared" si="0"/>
        <v>90.460000000000008</v>
      </c>
      <c r="F16" s="9">
        <v>12.03</v>
      </c>
      <c r="G16" s="9">
        <v>34.200000000000003</v>
      </c>
      <c r="H16" s="9">
        <v>0</v>
      </c>
      <c r="I16" s="9">
        <v>146.72</v>
      </c>
      <c r="J16" s="9">
        <v>0</v>
      </c>
      <c r="K16" s="9">
        <f t="shared" si="2"/>
        <v>56.26</v>
      </c>
      <c r="L16" s="9">
        <f t="shared" si="1"/>
        <v>2.5954692556634305</v>
      </c>
      <c r="M16" s="9">
        <f t="shared" si="3"/>
        <v>112.52</v>
      </c>
      <c r="N16" s="9">
        <f t="shared" si="4"/>
        <v>5.1909385113268609</v>
      </c>
    </row>
    <row r="17" spans="1:14" ht="28">
      <c r="A17" s="1">
        <v>16</v>
      </c>
      <c r="B17" s="6">
        <v>43996</v>
      </c>
      <c r="C17" s="7">
        <v>0.48690972222222223</v>
      </c>
      <c r="D17" s="8">
        <v>11.4</v>
      </c>
      <c r="E17" s="9">
        <f t="shared" si="0"/>
        <v>106.5</v>
      </c>
      <c r="F17" s="9">
        <v>45.48</v>
      </c>
      <c r="G17" s="9">
        <v>5.61</v>
      </c>
      <c r="H17" s="9">
        <v>0</v>
      </c>
      <c r="I17" s="9">
        <v>207.39</v>
      </c>
      <c r="J17" s="9">
        <v>0</v>
      </c>
      <c r="K17" s="9">
        <f t="shared" si="2"/>
        <v>100.88999999999999</v>
      </c>
      <c r="L17" s="9">
        <f t="shared" si="1"/>
        <v>7.9789473684210517</v>
      </c>
      <c r="M17" s="9">
        <f t="shared" si="3"/>
        <v>201.77999999999997</v>
      </c>
      <c r="N17" s="9">
        <f t="shared" si="4"/>
        <v>15.957894736842103</v>
      </c>
    </row>
    <row r="18" spans="1:14" ht="28">
      <c r="A18" s="1">
        <v>17</v>
      </c>
      <c r="B18" s="6">
        <v>43996</v>
      </c>
      <c r="C18" s="7">
        <v>0.86684027777777783</v>
      </c>
      <c r="D18" s="8">
        <v>7.26</v>
      </c>
      <c r="E18" s="9">
        <f t="shared" si="0"/>
        <v>59.69</v>
      </c>
      <c r="F18" s="9">
        <v>6.15</v>
      </c>
      <c r="G18" s="9">
        <v>101.28</v>
      </c>
      <c r="H18" s="9">
        <v>0</v>
      </c>
      <c r="I18" s="9">
        <v>18.100000000000001</v>
      </c>
      <c r="J18" s="9">
        <v>0</v>
      </c>
      <c r="K18" s="9">
        <f t="shared" si="2"/>
        <v>41.59</v>
      </c>
      <c r="L18" s="9">
        <f t="shared" si="1"/>
        <v>1.694214876033058</v>
      </c>
      <c r="M18" s="9">
        <f t="shared" si="3"/>
        <v>83.18</v>
      </c>
      <c r="N18" s="9">
        <f t="shared" si="4"/>
        <v>3.388429752066116</v>
      </c>
    </row>
    <row r="19" spans="1:14" ht="28">
      <c r="A19" s="1">
        <v>18</v>
      </c>
      <c r="B19" s="6">
        <v>43996</v>
      </c>
      <c r="C19" s="7">
        <v>0.93003472222222217</v>
      </c>
      <c r="D19" s="8">
        <v>11.19</v>
      </c>
      <c r="E19" s="9">
        <f t="shared" si="0"/>
        <v>256.76</v>
      </c>
      <c r="F19" s="9">
        <v>80.88</v>
      </c>
      <c r="G19" s="9">
        <v>164.16</v>
      </c>
      <c r="H19" s="9">
        <v>0</v>
      </c>
      <c r="I19" s="9">
        <v>349.36</v>
      </c>
      <c r="J19" s="9">
        <v>0</v>
      </c>
      <c r="K19" s="9">
        <f t="shared" si="2"/>
        <v>92.600000000000009</v>
      </c>
      <c r="L19" s="9">
        <f t="shared" si="1"/>
        <v>14.455764075067023</v>
      </c>
      <c r="M19" s="9">
        <f t="shared" si="3"/>
        <v>185.20000000000002</v>
      </c>
      <c r="N19" s="9">
        <f t="shared" si="4"/>
        <v>28.911528150134046</v>
      </c>
    </row>
    <row r="20" spans="1:14" ht="28">
      <c r="A20" s="1">
        <v>19</v>
      </c>
      <c r="B20" s="6">
        <v>43996</v>
      </c>
      <c r="C20" s="7">
        <v>0.9966666666666667</v>
      </c>
      <c r="D20" s="8">
        <v>7.42</v>
      </c>
      <c r="E20" s="9">
        <f t="shared" si="0"/>
        <v>273.01</v>
      </c>
      <c r="F20" s="9">
        <v>6.32</v>
      </c>
      <c r="G20" s="9">
        <v>229.45</v>
      </c>
      <c r="H20" s="9">
        <v>0</v>
      </c>
      <c r="I20" s="9">
        <v>316.57</v>
      </c>
      <c r="J20" s="9">
        <v>0</v>
      </c>
      <c r="K20" s="9">
        <f t="shared" si="2"/>
        <v>43.56</v>
      </c>
      <c r="L20" s="9">
        <f t="shared" si="1"/>
        <v>1.7035040431266848</v>
      </c>
      <c r="M20" s="9">
        <f t="shared" si="3"/>
        <v>87.12</v>
      </c>
      <c r="N20" s="9">
        <f t="shared" si="4"/>
        <v>3.4070080862533696</v>
      </c>
    </row>
    <row r="21" spans="1:14" ht="28">
      <c r="A21" s="1">
        <v>20</v>
      </c>
      <c r="B21" s="10">
        <v>43997</v>
      </c>
      <c r="C21" s="7">
        <v>0.40795138888888888</v>
      </c>
      <c r="D21" s="8">
        <v>7.37</v>
      </c>
      <c r="E21" s="9">
        <f t="shared" si="0"/>
        <v>86.72</v>
      </c>
      <c r="F21" s="9">
        <v>5.97</v>
      </c>
      <c r="G21" s="9">
        <v>44.36</v>
      </c>
      <c r="H21" s="9">
        <v>0</v>
      </c>
      <c r="I21" s="9">
        <v>129.08000000000001</v>
      </c>
      <c r="J21" s="9">
        <v>0</v>
      </c>
      <c r="K21" s="9">
        <f t="shared" si="2"/>
        <v>42.360000000000007</v>
      </c>
      <c r="L21" s="9">
        <f t="shared" si="1"/>
        <v>1.6200814111261872</v>
      </c>
      <c r="M21" s="9">
        <f t="shared" si="3"/>
        <v>84.720000000000013</v>
      </c>
      <c r="N21" s="9">
        <f t="shared" si="4"/>
        <v>3.2401628222523744</v>
      </c>
    </row>
    <row r="22" spans="1:14" ht="28">
      <c r="A22" s="1">
        <v>21</v>
      </c>
      <c r="B22" s="6">
        <v>43997</v>
      </c>
      <c r="C22" s="7">
        <v>0.47202546296296299</v>
      </c>
      <c r="D22" s="8">
        <v>11.27</v>
      </c>
      <c r="E22" s="9">
        <f t="shared" si="0"/>
        <v>102.815</v>
      </c>
      <c r="F22" s="9">
        <v>87.16</v>
      </c>
      <c r="G22" s="9">
        <v>11.32</v>
      </c>
      <c r="H22" s="9">
        <v>0</v>
      </c>
      <c r="I22" s="9">
        <v>194.31</v>
      </c>
      <c r="J22" s="9">
        <v>0</v>
      </c>
      <c r="K22" s="9">
        <f t="shared" si="2"/>
        <v>91.495000000000005</v>
      </c>
      <c r="L22" s="9">
        <f t="shared" si="1"/>
        <v>15.467613132209406</v>
      </c>
      <c r="M22" s="9">
        <f t="shared" si="3"/>
        <v>182.99</v>
      </c>
      <c r="N22" s="9">
        <f t="shared" si="4"/>
        <v>30.935226264418812</v>
      </c>
    </row>
    <row r="23" spans="1:14" ht="28">
      <c r="A23" s="1">
        <v>22</v>
      </c>
      <c r="B23" s="6">
        <v>43997</v>
      </c>
      <c r="C23" s="7">
        <v>0.53784722222222225</v>
      </c>
      <c r="D23" s="8">
        <v>7.48</v>
      </c>
      <c r="E23" s="9">
        <f t="shared" si="0"/>
        <v>299.66999999999996</v>
      </c>
      <c r="F23" s="9">
        <v>6.92</v>
      </c>
      <c r="G23" s="9">
        <v>343.31</v>
      </c>
      <c r="H23" s="9">
        <v>0</v>
      </c>
      <c r="I23" s="9">
        <v>256.02999999999997</v>
      </c>
      <c r="J23" s="9">
        <v>0</v>
      </c>
      <c r="K23" s="9">
        <f t="shared" si="2"/>
        <v>43.640000000000015</v>
      </c>
      <c r="L23" s="9">
        <f t="shared" si="1"/>
        <v>1.8502673796791442</v>
      </c>
      <c r="M23" s="9">
        <f t="shared" si="3"/>
        <v>87.28000000000003</v>
      </c>
      <c r="N23" s="9">
        <f t="shared" si="4"/>
        <v>3.7005347593582885</v>
      </c>
    </row>
    <row r="24" spans="1:14" ht="28">
      <c r="A24" s="1">
        <v>23</v>
      </c>
      <c r="B24" s="6">
        <v>43997</v>
      </c>
      <c r="C24" s="7">
        <v>0.91531250000000008</v>
      </c>
      <c r="D24" s="8">
        <v>11.04</v>
      </c>
      <c r="E24" s="9">
        <f t="shared" si="0"/>
        <v>253.03</v>
      </c>
      <c r="F24" s="9">
        <v>41.78</v>
      </c>
      <c r="G24" s="9">
        <v>150.94999999999999</v>
      </c>
      <c r="H24" s="9">
        <v>0</v>
      </c>
      <c r="I24" s="9">
        <v>355.11</v>
      </c>
      <c r="J24" s="9">
        <v>0</v>
      </c>
      <c r="K24" s="9">
        <f t="shared" si="2"/>
        <v>102.08000000000001</v>
      </c>
      <c r="L24" s="9">
        <f t="shared" si="1"/>
        <v>7.5688405797101455</v>
      </c>
      <c r="M24" s="9">
        <f t="shared" si="3"/>
        <v>204.16000000000003</v>
      </c>
      <c r="N24" s="9">
        <f t="shared" si="4"/>
        <v>15.137681159420291</v>
      </c>
    </row>
    <row r="25" spans="1:14" ht="28">
      <c r="A25" s="1">
        <v>24</v>
      </c>
      <c r="B25" s="6">
        <v>43997</v>
      </c>
      <c r="C25" s="7">
        <v>0.98105324074074074</v>
      </c>
      <c r="D25" s="8">
        <v>9.2799999999999994</v>
      </c>
      <c r="E25" s="9">
        <f t="shared" si="0"/>
        <v>269.25</v>
      </c>
      <c r="F25" s="9">
        <v>12.58</v>
      </c>
      <c r="G25" s="9">
        <v>211.91</v>
      </c>
      <c r="H25" s="9">
        <v>0</v>
      </c>
      <c r="I25" s="9">
        <v>326.58999999999997</v>
      </c>
      <c r="J25" s="9">
        <v>0</v>
      </c>
      <c r="K25" s="9">
        <f t="shared" si="2"/>
        <v>57.339999999999989</v>
      </c>
      <c r="L25" s="9">
        <f t="shared" si="1"/>
        <v>2.7112068965517242</v>
      </c>
      <c r="M25" s="9">
        <f t="shared" si="3"/>
        <v>114.67999999999998</v>
      </c>
      <c r="N25" s="9">
        <f t="shared" si="4"/>
        <v>5.4224137931034484</v>
      </c>
    </row>
    <row r="26" spans="1:14" ht="28">
      <c r="A26" s="1">
        <v>25</v>
      </c>
      <c r="B26" s="6">
        <v>43998</v>
      </c>
      <c r="C26" s="7">
        <v>0.45721064814814816</v>
      </c>
      <c r="D26" s="8">
        <v>11.2</v>
      </c>
      <c r="E26" s="9">
        <f t="shared" si="0"/>
        <v>99.174999999999997</v>
      </c>
      <c r="F26" s="9">
        <v>48.34</v>
      </c>
      <c r="G26" s="9">
        <v>17.21</v>
      </c>
      <c r="H26" s="9">
        <v>0</v>
      </c>
      <c r="I26" s="9">
        <v>181.14</v>
      </c>
      <c r="J26" s="9">
        <v>0</v>
      </c>
      <c r="K26" s="9">
        <f t="shared" si="2"/>
        <v>81.964999999999989</v>
      </c>
      <c r="L26" s="9">
        <f t="shared" si="1"/>
        <v>8.632142857142858</v>
      </c>
      <c r="M26" s="9">
        <f t="shared" si="3"/>
        <v>163.92999999999998</v>
      </c>
      <c r="N26" s="9">
        <f t="shared" si="4"/>
        <v>17.264285714285716</v>
      </c>
    </row>
    <row r="27" spans="1:14" ht="28">
      <c r="A27" s="1">
        <v>26</v>
      </c>
      <c r="B27" s="6">
        <v>43998</v>
      </c>
      <c r="C27" s="7">
        <v>0.52265046296296302</v>
      </c>
      <c r="D27" s="8">
        <v>9.2100000000000009</v>
      </c>
      <c r="E27" s="9">
        <f t="shared" si="0"/>
        <v>295.64499999999998</v>
      </c>
      <c r="F27" s="9">
        <v>12.52</v>
      </c>
      <c r="G27" s="9">
        <v>351</v>
      </c>
      <c r="H27" s="9">
        <v>0</v>
      </c>
      <c r="I27" s="9">
        <v>240.29</v>
      </c>
      <c r="J27" s="9">
        <v>0</v>
      </c>
      <c r="K27" s="9">
        <f t="shared" si="2"/>
        <v>55.355000000000004</v>
      </c>
      <c r="L27" s="9">
        <f t="shared" si="1"/>
        <v>2.7187839305103148</v>
      </c>
      <c r="M27" s="9">
        <f t="shared" si="3"/>
        <v>110.71000000000001</v>
      </c>
      <c r="N27" s="9">
        <f t="shared" si="4"/>
        <v>5.4375678610206295</v>
      </c>
    </row>
    <row r="28" spans="1:14" ht="28">
      <c r="A28" s="1">
        <v>27</v>
      </c>
      <c r="B28" s="6">
        <v>43998</v>
      </c>
      <c r="C28" s="7">
        <v>0.90075231481481488</v>
      </c>
      <c r="D28" s="8">
        <v>10.3</v>
      </c>
      <c r="E28" s="9">
        <f t="shared" si="0"/>
        <v>69.224999999999994</v>
      </c>
      <c r="F28" s="9">
        <v>23.67</v>
      </c>
      <c r="G28" s="9">
        <v>137.47</v>
      </c>
      <c r="H28" s="9">
        <v>0</v>
      </c>
      <c r="I28" s="9">
        <v>0.98</v>
      </c>
      <c r="J28" s="9">
        <v>0</v>
      </c>
      <c r="K28" s="9">
        <f t="shared" si="2"/>
        <v>68.245000000000005</v>
      </c>
      <c r="L28" s="9">
        <f t="shared" si="1"/>
        <v>4.5961165048543693</v>
      </c>
      <c r="M28" s="9">
        <f t="shared" si="3"/>
        <v>136.49</v>
      </c>
      <c r="N28" s="9">
        <f t="shared" si="4"/>
        <v>9.1922330097087386</v>
      </c>
    </row>
    <row r="29" spans="1:14" ht="28">
      <c r="A29" s="1">
        <v>28</v>
      </c>
      <c r="B29" s="6">
        <v>43998</v>
      </c>
      <c r="C29" s="7">
        <v>0.96574074074074068</v>
      </c>
      <c r="D29" s="8">
        <v>10.32</v>
      </c>
      <c r="E29" s="9">
        <f t="shared" si="0"/>
        <v>265.55500000000001</v>
      </c>
      <c r="F29" s="9">
        <v>22.13</v>
      </c>
      <c r="G29" s="9">
        <v>196.73</v>
      </c>
      <c r="H29" s="9">
        <v>0</v>
      </c>
      <c r="I29" s="9">
        <v>334.38</v>
      </c>
      <c r="J29" s="9">
        <v>0</v>
      </c>
      <c r="K29" s="9">
        <f t="shared" si="2"/>
        <v>68.825000000000003</v>
      </c>
      <c r="L29" s="9">
        <f t="shared" si="1"/>
        <v>4.2887596899224807</v>
      </c>
      <c r="M29" s="9">
        <f t="shared" si="3"/>
        <v>137.65</v>
      </c>
      <c r="N29" s="9">
        <f t="shared" si="4"/>
        <v>8.5775193798449614</v>
      </c>
    </row>
    <row r="30" spans="1:14" ht="28">
      <c r="A30" s="1">
        <v>29</v>
      </c>
      <c r="B30" s="6">
        <v>43999</v>
      </c>
      <c r="C30" s="9" t="s">
        <v>14</v>
      </c>
      <c r="D30" s="8">
        <v>10.53</v>
      </c>
      <c r="E30" s="9">
        <f t="shared" si="0"/>
        <v>95.545000000000002</v>
      </c>
      <c r="F30" s="9">
        <v>26.34</v>
      </c>
      <c r="G30" s="9">
        <v>23.57</v>
      </c>
      <c r="H30" s="9">
        <v>0</v>
      </c>
      <c r="I30" s="9">
        <v>167.52</v>
      </c>
      <c r="J30" s="9">
        <v>0</v>
      </c>
      <c r="K30" s="9">
        <f t="shared" si="2"/>
        <v>71.975000000000009</v>
      </c>
      <c r="L30" s="9">
        <f t="shared" si="1"/>
        <v>5.0028490028490031</v>
      </c>
      <c r="M30" s="9">
        <f t="shared" si="3"/>
        <v>143.95000000000002</v>
      </c>
      <c r="N30" s="9">
        <f t="shared" si="4"/>
        <v>10.005698005698006</v>
      </c>
    </row>
    <row r="31" spans="1:14" ht="28">
      <c r="A31" s="1">
        <v>30</v>
      </c>
      <c r="B31" s="6">
        <v>43999</v>
      </c>
      <c r="C31" s="9" t="s">
        <v>15</v>
      </c>
      <c r="D31" s="8">
        <v>10.25</v>
      </c>
      <c r="E31" s="9">
        <f t="shared" si="0"/>
        <v>291.75</v>
      </c>
      <c r="F31" s="9">
        <v>20.94</v>
      </c>
      <c r="G31" s="9">
        <v>357.48</v>
      </c>
      <c r="H31" s="9">
        <v>0</v>
      </c>
      <c r="I31" s="9">
        <v>226.02</v>
      </c>
      <c r="J31" s="9">
        <v>0</v>
      </c>
      <c r="K31" s="9">
        <f t="shared" si="2"/>
        <v>65.73</v>
      </c>
      <c r="L31" s="9">
        <f t="shared" si="1"/>
        <v>4.0858536585365854</v>
      </c>
      <c r="M31" s="9">
        <f t="shared" si="3"/>
        <v>131.46</v>
      </c>
      <c r="N31" s="9">
        <f t="shared" si="4"/>
        <v>8.1717073170731709</v>
      </c>
    </row>
    <row r="32" spans="1:14" ht="28">
      <c r="A32" s="1">
        <v>31</v>
      </c>
      <c r="B32" s="6">
        <v>43999</v>
      </c>
      <c r="C32" s="9" t="s">
        <v>16</v>
      </c>
      <c r="D32" s="8">
        <v>9.33</v>
      </c>
      <c r="E32" s="9">
        <f t="shared" si="0"/>
        <v>65.31</v>
      </c>
      <c r="F32" s="9">
        <v>14.13</v>
      </c>
      <c r="G32" s="9">
        <v>123.32</v>
      </c>
      <c r="H32" s="9">
        <v>0</v>
      </c>
      <c r="I32" s="9">
        <v>7.3</v>
      </c>
      <c r="J32" s="9">
        <v>0</v>
      </c>
      <c r="K32" s="9">
        <f t="shared" si="2"/>
        <v>58.01</v>
      </c>
      <c r="L32" s="9">
        <f t="shared" si="1"/>
        <v>3.0289389067524115</v>
      </c>
      <c r="M32" s="9">
        <f t="shared" si="3"/>
        <v>116.02</v>
      </c>
      <c r="N32" s="9">
        <f t="shared" si="4"/>
        <v>6.057877813504823</v>
      </c>
    </row>
    <row r="33" spans="1:14" ht="28">
      <c r="A33" s="1">
        <v>32</v>
      </c>
      <c r="B33" s="6">
        <v>43999</v>
      </c>
      <c r="C33" s="9" t="s">
        <v>17</v>
      </c>
      <c r="D33" s="8">
        <v>11.07</v>
      </c>
      <c r="E33" s="9">
        <f t="shared" si="0"/>
        <v>261.88</v>
      </c>
      <c r="F33" s="9">
        <v>39.92</v>
      </c>
      <c r="G33" s="9">
        <v>182.73</v>
      </c>
      <c r="H33" s="9">
        <v>0</v>
      </c>
      <c r="I33" s="9">
        <v>341.03</v>
      </c>
      <c r="J33" s="9">
        <v>0</v>
      </c>
      <c r="K33" s="9">
        <f t="shared" si="2"/>
        <v>79.149999999999991</v>
      </c>
      <c r="L33" s="9">
        <f t="shared" si="1"/>
        <v>7.2122854561878951</v>
      </c>
      <c r="M33" s="9">
        <f t="shared" si="3"/>
        <v>158.29999999999998</v>
      </c>
      <c r="N33" s="9">
        <f t="shared" si="4"/>
        <v>14.42457091237579</v>
      </c>
    </row>
    <row r="34" spans="1:14" ht="28">
      <c r="A34" s="1">
        <v>33</v>
      </c>
      <c r="B34" s="6">
        <v>44000</v>
      </c>
      <c r="C34" s="9" t="s">
        <v>18</v>
      </c>
      <c r="D34" s="8">
        <v>9.59</v>
      </c>
      <c r="E34" s="9">
        <f t="shared" ref="E34:E51" si="5">(G34+I34)/2</f>
        <v>91.9</v>
      </c>
      <c r="F34" s="9">
        <v>15.17</v>
      </c>
      <c r="G34" s="9">
        <v>30.86</v>
      </c>
      <c r="H34" s="9">
        <v>0</v>
      </c>
      <c r="I34" s="9">
        <v>152.94</v>
      </c>
      <c r="J34" s="9">
        <v>0</v>
      </c>
      <c r="K34" s="9">
        <f t="shared" si="2"/>
        <v>61.04</v>
      </c>
      <c r="L34" s="9">
        <f t="shared" ref="L34:L51" si="6">(2*F34)/D34</f>
        <v>3.1637122002085505</v>
      </c>
      <c r="M34" s="9">
        <f t="shared" si="3"/>
        <v>122.08</v>
      </c>
      <c r="N34" s="9">
        <f t="shared" si="4"/>
        <v>6.327424400417101</v>
      </c>
    </row>
    <row r="35" spans="1:14" ht="28">
      <c r="A35" s="1">
        <v>34</v>
      </c>
      <c r="B35" s="6">
        <v>44000</v>
      </c>
      <c r="C35" s="9" t="s">
        <v>19</v>
      </c>
      <c r="D35" s="8">
        <v>11.05</v>
      </c>
      <c r="E35" s="9">
        <f t="shared" si="5"/>
        <v>107.96</v>
      </c>
      <c r="F35" s="9">
        <v>35.950000000000003</v>
      </c>
      <c r="G35" s="9">
        <v>3.38</v>
      </c>
      <c r="H35" s="9">
        <v>0</v>
      </c>
      <c r="I35" s="9">
        <v>212.54</v>
      </c>
      <c r="J35" s="9">
        <v>0</v>
      </c>
      <c r="K35" s="9">
        <f t="shared" ref="K35:K51" si="7">ABS(I35-G35)/2</f>
        <v>104.58</v>
      </c>
      <c r="L35" s="9">
        <f t="shared" si="6"/>
        <v>6.5067873303167421</v>
      </c>
      <c r="M35" s="9">
        <f t="shared" si="3"/>
        <v>209.16</v>
      </c>
      <c r="N35" s="9">
        <f t="shared" si="4"/>
        <v>13.013574660633484</v>
      </c>
    </row>
    <row r="36" spans="1:14" ht="28">
      <c r="A36" s="1">
        <v>35</v>
      </c>
      <c r="B36" s="6">
        <v>44000</v>
      </c>
      <c r="C36" s="9" t="s">
        <v>20</v>
      </c>
      <c r="D36" s="8">
        <v>8.09</v>
      </c>
      <c r="E36" s="9">
        <f t="shared" si="5"/>
        <v>61.285000000000004</v>
      </c>
      <c r="F36" s="9">
        <v>8.0399999999999991</v>
      </c>
      <c r="G36" s="9">
        <v>107.9</v>
      </c>
      <c r="H36" s="9">
        <v>0</v>
      </c>
      <c r="I36" s="9">
        <v>14.67</v>
      </c>
      <c r="J36" s="9">
        <v>0</v>
      </c>
      <c r="K36" s="9">
        <f t="shared" si="7"/>
        <v>46.615000000000002</v>
      </c>
      <c r="L36" s="9">
        <f t="shared" si="6"/>
        <v>1.987639060568603</v>
      </c>
      <c r="M36" s="9">
        <f t="shared" si="3"/>
        <v>93.23</v>
      </c>
      <c r="N36" s="9">
        <f t="shared" si="4"/>
        <v>3.9752781211372059</v>
      </c>
    </row>
    <row r="37" spans="1:14" ht="28">
      <c r="A37" s="1">
        <v>36</v>
      </c>
      <c r="B37" s="6">
        <v>44000</v>
      </c>
      <c r="C37" s="7">
        <v>0.93568287037037035</v>
      </c>
      <c r="D37" s="8">
        <v>11.2</v>
      </c>
      <c r="E37" s="9">
        <f t="shared" si="5"/>
        <v>258.20499999999998</v>
      </c>
      <c r="F37" s="9">
        <v>78.239999999999995</v>
      </c>
      <c r="G37" s="9">
        <v>169.33</v>
      </c>
      <c r="H37" s="9">
        <v>0</v>
      </c>
      <c r="I37" s="9">
        <v>347.08</v>
      </c>
      <c r="J37" s="9">
        <v>0</v>
      </c>
      <c r="K37" s="9">
        <f t="shared" si="7"/>
        <v>88.874999999999986</v>
      </c>
      <c r="L37" s="9">
        <f t="shared" si="6"/>
        <v>13.971428571428572</v>
      </c>
      <c r="M37" s="9">
        <f t="shared" si="3"/>
        <v>177.74999999999997</v>
      </c>
      <c r="N37" s="9">
        <f t="shared" si="4"/>
        <v>27.942857142857143</v>
      </c>
    </row>
    <row r="38" spans="1:14" ht="28">
      <c r="A38" s="1">
        <v>37</v>
      </c>
      <c r="B38" s="6">
        <v>44001</v>
      </c>
      <c r="C38" s="9" t="s">
        <v>21</v>
      </c>
      <c r="D38" s="8">
        <v>8.2899999999999991</v>
      </c>
      <c r="E38" s="9">
        <f t="shared" si="5"/>
        <v>88.185000000000002</v>
      </c>
      <c r="F38" s="9">
        <v>8.18</v>
      </c>
      <c r="G38" s="9">
        <v>39.840000000000003</v>
      </c>
      <c r="H38" s="9">
        <v>0</v>
      </c>
      <c r="I38" s="9">
        <v>136.53</v>
      </c>
      <c r="J38" s="9">
        <v>0</v>
      </c>
      <c r="K38" s="9">
        <f t="shared" si="7"/>
        <v>48.344999999999999</v>
      </c>
      <c r="L38" s="9">
        <f t="shared" si="6"/>
        <v>1.9734620024125453</v>
      </c>
      <c r="M38" s="9">
        <f t="shared" si="3"/>
        <v>96.69</v>
      </c>
      <c r="N38" s="9">
        <f t="shared" si="4"/>
        <v>3.9469240048250906</v>
      </c>
    </row>
    <row r="39" spans="1:14" ht="28">
      <c r="A39" s="1">
        <v>38</v>
      </c>
      <c r="B39" s="6">
        <v>44001</v>
      </c>
      <c r="C39" s="9" t="s">
        <v>22</v>
      </c>
      <c r="D39" s="8">
        <v>11.26</v>
      </c>
      <c r="E39" s="9">
        <f t="shared" si="5"/>
        <v>104.25</v>
      </c>
      <c r="F39" s="9">
        <v>67.959999999999994</v>
      </c>
      <c r="G39" s="9">
        <v>9.08</v>
      </c>
      <c r="H39" s="9">
        <v>0</v>
      </c>
      <c r="I39" s="9">
        <v>199.42</v>
      </c>
      <c r="J39" s="9">
        <v>0</v>
      </c>
      <c r="K39" s="9">
        <f t="shared" si="7"/>
        <v>95.169999999999987</v>
      </c>
      <c r="L39" s="9">
        <f t="shared" si="6"/>
        <v>12.071047957371224</v>
      </c>
      <c r="M39" s="9">
        <f t="shared" si="3"/>
        <v>190.33999999999997</v>
      </c>
      <c r="N39" s="9">
        <f t="shared" si="4"/>
        <v>24.142095914742448</v>
      </c>
    </row>
    <row r="40" spans="1:14" ht="28">
      <c r="A40" s="1">
        <v>39</v>
      </c>
      <c r="B40" s="6">
        <v>44001</v>
      </c>
      <c r="C40" s="9" t="s">
        <v>23</v>
      </c>
      <c r="D40" s="8">
        <v>7.03</v>
      </c>
      <c r="E40" s="9">
        <f t="shared" si="5"/>
        <v>301.28499999999997</v>
      </c>
      <c r="F40" s="9">
        <v>5.22</v>
      </c>
      <c r="G40" s="9">
        <v>339.81</v>
      </c>
      <c r="H40" s="9">
        <v>0</v>
      </c>
      <c r="I40" s="9">
        <v>262.76</v>
      </c>
      <c r="J40" s="9">
        <v>0</v>
      </c>
      <c r="K40" s="9">
        <f t="shared" si="7"/>
        <v>38.525000000000006</v>
      </c>
      <c r="L40" s="9">
        <f t="shared" si="6"/>
        <v>1.4850640113798008</v>
      </c>
      <c r="M40" s="9">
        <f t="shared" si="3"/>
        <v>77.050000000000011</v>
      </c>
      <c r="N40" s="9">
        <f t="shared" si="4"/>
        <v>2.9701280227596016</v>
      </c>
    </row>
    <row r="41" spans="1:14" ht="28">
      <c r="A41" s="1">
        <v>40</v>
      </c>
      <c r="B41" s="6">
        <v>44001</v>
      </c>
      <c r="C41" s="9" t="s">
        <v>24</v>
      </c>
      <c r="D41" s="8">
        <v>11.13</v>
      </c>
      <c r="E41" s="9">
        <f t="shared" si="5"/>
        <v>254.48500000000001</v>
      </c>
      <c r="F41" s="9">
        <v>53.84</v>
      </c>
      <c r="G41" s="9">
        <v>156.12</v>
      </c>
      <c r="H41" s="9">
        <v>0</v>
      </c>
      <c r="I41" s="9">
        <v>352.85</v>
      </c>
      <c r="J41" s="9">
        <v>0</v>
      </c>
      <c r="K41" s="9">
        <f t="shared" si="7"/>
        <v>98.365000000000009</v>
      </c>
      <c r="L41" s="9">
        <f t="shared" si="6"/>
        <v>9.6747529200359388</v>
      </c>
      <c r="M41" s="9">
        <f t="shared" si="3"/>
        <v>196.73000000000002</v>
      </c>
      <c r="N41" s="9">
        <f t="shared" si="4"/>
        <v>19.349505840071878</v>
      </c>
    </row>
    <row r="42" spans="1:14" ht="28">
      <c r="A42" s="1">
        <v>41</v>
      </c>
      <c r="B42" s="6">
        <v>44001</v>
      </c>
      <c r="C42" s="9" t="s">
        <v>25</v>
      </c>
      <c r="D42" s="8">
        <v>8.5299999999999994</v>
      </c>
      <c r="E42" s="9">
        <f t="shared" si="5"/>
        <v>270.745</v>
      </c>
      <c r="F42" s="9">
        <v>9.89</v>
      </c>
      <c r="G42" s="9">
        <v>218.39</v>
      </c>
      <c r="H42" s="9">
        <v>0</v>
      </c>
      <c r="I42" s="9">
        <v>323.10000000000002</v>
      </c>
      <c r="J42" s="9">
        <v>0</v>
      </c>
      <c r="K42" s="9">
        <f t="shared" si="7"/>
        <v>52.355000000000018</v>
      </c>
      <c r="L42" s="9">
        <f t="shared" si="6"/>
        <v>2.3188745603751468</v>
      </c>
      <c r="M42" s="9">
        <f t="shared" si="3"/>
        <v>104.71000000000004</v>
      </c>
      <c r="N42" s="9">
        <f t="shared" si="4"/>
        <v>4.6377491207502937</v>
      </c>
    </row>
    <row r="43" spans="1:14" ht="28">
      <c r="A43" s="1">
        <v>42</v>
      </c>
      <c r="B43" s="6">
        <v>44002</v>
      </c>
      <c r="C43" s="9" t="s">
        <v>26</v>
      </c>
      <c r="D43" s="8">
        <v>11.27</v>
      </c>
      <c r="E43" s="9">
        <f t="shared" si="5"/>
        <v>100.6</v>
      </c>
      <c r="F43" s="9">
        <v>62.99</v>
      </c>
      <c r="G43" s="9">
        <v>14.86</v>
      </c>
      <c r="H43" s="9">
        <v>0</v>
      </c>
      <c r="I43" s="9">
        <v>186.34</v>
      </c>
      <c r="J43" s="9">
        <v>0</v>
      </c>
      <c r="K43" s="9">
        <f t="shared" si="7"/>
        <v>85.740000000000009</v>
      </c>
      <c r="L43" s="9">
        <f t="shared" si="6"/>
        <v>11.178349600709851</v>
      </c>
      <c r="M43" s="9">
        <f t="shared" si="3"/>
        <v>171.48000000000002</v>
      </c>
      <c r="N43" s="9">
        <f t="shared" si="4"/>
        <v>22.356699201419701</v>
      </c>
    </row>
    <row r="44" spans="1:14" ht="28">
      <c r="A44" s="1">
        <v>43</v>
      </c>
      <c r="B44" s="6">
        <v>44002</v>
      </c>
      <c r="C44" s="9" t="s">
        <v>27</v>
      </c>
      <c r="D44" s="8">
        <v>8.51</v>
      </c>
      <c r="E44" s="9">
        <f t="shared" si="5"/>
        <v>297.19499999999999</v>
      </c>
      <c r="F44" s="9">
        <v>10.17</v>
      </c>
      <c r="G44" s="9">
        <v>348.28</v>
      </c>
      <c r="H44" s="9">
        <v>0</v>
      </c>
      <c r="I44" s="9">
        <v>246.11</v>
      </c>
      <c r="J44" s="9">
        <v>0</v>
      </c>
      <c r="K44" s="9">
        <f t="shared" si="7"/>
        <v>51.08499999999998</v>
      </c>
      <c r="L44" s="9">
        <f t="shared" si="6"/>
        <v>2.390129259694477</v>
      </c>
      <c r="M44" s="9">
        <f t="shared" si="3"/>
        <v>102.16999999999996</v>
      </c>
      <c r="N44" s="9">
        <f t="shared" si="4"/>
        <v>4.780258519388954</v>
      </c>
    </row>
    <row r="45" spans="1:14" ht="28">
      <c r="A45" s="1">
        <v>44</v>
      </c>
      <c r="B45" s="6">
        <v>44002</v>
      </c>
      <c r="C45" s="9" t="s">
        <v>28</v>
      </c>
      <c r="D45" s="8">
        <v>10.46</v>
      </c>
      <c r="E45" s="9">
        <f t="shared" si="5"/>
        <v>250.70999999999998</v>
      </c>
      <c r="F45" s="9">
        <v>29.25</v>
      </c>
      <c r="G45" s="9">
        <v>142.79</v>
      </c>
      <c r="H45" s="9">
        <v>0</v>
      </c>
      <c r="I45" s="9">
        <v>358.63</v>
      </c>
      <c r="J45" s="9">
        <v>0</v>
      </c>
      <c r="K45" s="9">
        <f t="shared" si="7"/>
        <v>107.92</v>
      </c>
      <c r="L45" s="9">
        <f t="shared" si="6"/>
        <v>5.5927342256214141</v>
      </c>
      <c r="M45" s="9">
        <f t="shared" si="3"/>
        <v>215.84</v>
      </c>
      <c r="N45" s="9">
        <f t="shared" si="4"/>
        <v>11.185468451242828</v>
      </c>
    </row>
    <row r="46" spans="1:14" ht="28">
      <c r="A46" s="1">
        <v>45</v>
      </c>
      <c r="B46" s="6">
        <v>44002</v>
      </c>
      <c r="C46" s="9" t="s">
        <v>29</v>
      </c>
      <c r="D46" s="8">
        <v>10.11</v>
      </c>
      <c r="E46" s="9">
        <f t="shared" si="5"/>
        <v>267.01</v>
      </c>
      <c r="F46" s="9">
        <v>17.829999999999998</v>
      </c>
      <c r="G46" s="9">
        <v>202.47</v>
      </c>
      <c r="H46" s="9">
        <v>0</v>
      </c>
      <c r="I46" s="9">
        <v>331.55</v>
      </c>
      <c r="J46" s="9">
        <v>0</v>
      </c>
      <c r="K46" s="9">
        <f t="shared" si="7"/>
        <v>64.540000000000006</v>
      </c>
      <c r="L46" s="9">
        <f t="shared" si="6"/>
        <v>3.5272007912957468</v>
      </c>
      <c r="M46" s="9">
        <f t="shared" si="3"/>
        <v>129.08000000000001</v>
      </c>
      <c r="N46" s="9">
        <f t="shared" si="4"/>
        <v>7.0544015825914936</v>
      </c>
    </row>
    <row r="47" spans="1:14" ht="28">
      <c r="A47" s="1">
        <v>46</v>
      </c>
      <c r="B47" s="6">
        <v>44003</v>
      </c>
      <c r="C47" s="9" t="s">
        <v>30</v>
      </c>
      <c r="D47" s="8">
        <v>11.08</v>
      </c>
      <c r="E47" s="9">
        <f t="shared" si="5"/>
        <v>96.96</v>
      </c>
      <c r="F47" s="9">
        <v>33.119999999999997</v>
      </c>
      <c r="G47" s="9">
        <v>20.97</v>
      </c>
      <c r="H47" s="9">
        <v>0</v>
      </c>
      <c r="I47" s="9">
        <v>172.95</v>
      </c>
      <c r="J47" s="9">
        <v>0</v>
      </c>
      <c r="K47" s="9">
        <f t="shared" si="7"/>
        <v>75.989999999999995</v>
      </c>
      <c r="L47" s="9">
        <f t="shared" si="6"/>
        <v>5.9783393501805051</v>
      </c>
      <c r="M47" s="9">
        <f t="shared" si="3"/>
        <v>151.97999999999999</v>
      </c>
      <c r="N47" s="9">
        <f t="shared" si="4"/>
        <v>11.95667870036101</v>
      </c>
    </row>
    <row r="48" spans="1:14" ht="28">
      <c r="A48" s="1">
        <v>47</v>
      </c>
      <c r="B48" s="6">
        <v>44003</v>
      </c>
      <c r="C48" s="9" t="s">
        <v>31</v>
      </c>
      <c r="D48" s="8">
        <v>10.050000000000001</v>
      </c>
      <c r="E48" s="9">
        <f t="shared" si="5"/>
        <v>293.26</v>
      </c>
      <c r="F48" s="9">
        <v>17.25</v>
      </c>
      <c r="G48" s="9">
        <v>355.11</v>
      </c>
      <c r="H48" s="9">
        <v>0</v>
      </c>
      <c r="I48" s="9">
        <v>231.41</v>
      </c>
      <c r="J48" s="9">
        <v>0</v>
      </c>
      <c r="K48" s="9">
        <f t="shared" si="7"/>
        <v>61.850000000000009</v>
      </c>
      <c r="L48" s="9">
        <f t="shared" si="6"/>
        <v>3.4328358208955221</v>
      </c>
      <c r="M48" s="9">
        <f t="shared" si="3"/>
        <v>123.70000000000002</v>
      </c>
      <c r="N48" s="9">
        <f t="shared" si="4"/>
        <v>6.8656716417910442</v>
      </c>
    </row>
    <row r="49" spans="1:14" ht="28">
      <c r="A49" s="1">
        <v>48</v>
      </c>
      <c r="B49" s="6">
        <v>44003</v>
      </c>
      <c r="C49" s="9" t="s">
        <v>32</v>
      </c>
      <c r="D49" s="8">
        <v>9.59</v>
      </c>
      <c r="E49" s="9">
        <f t="shared" si="5"/>
        <v>66.83</v>
      </c>
      <c r="F49" s="9">
        <v>17.309999999999999</v>
      </c>
      <c r="G49" s="9">
        <v>128.94999999999999</v>
      </c>
      <c r="H49" s="9">
        <v>0</v>
      </c>
      <c r="I49" s="9">
        <v>4.71</v>
      </c>
      <c r="J49" s="9">
        <v>0</v>
      </c>
      <c r="K49" s="9">
        <f t="shared" si="7"/>
        <v>62.12</v>
      </c>
      <c r="L49" s="9">
        <f t="shared" si="6"/>
        <v>3.6100104275286755</v>
      </c>
      <c r="M49" s="9">
        <f t="shared" si="3"/>
        <v>124.24</v>
      </c>
      <c r="N49" s="9">
        <f t="shared" si="4"/>
        <v>7.220020855057351</v>
      </c>
    </row>
    <row r="50" spans="1:14" ht="28">
      <c r="A50" s="1">
        <v>49</v>
      </c>
      <c r="B50" s="6">
        <v>44003</v>
      </c>
      <c r="C50" s="9" t="s">
        <v>33</v>
      </c>
      <c r="D50" s="8">
        <v>10.57</v>
      </c>
      <c r="E50" s="9">
        <f t="shared" si="5"/>
        <v>263.33</v>
      </c>
      <c r="F50" s="9">
        <v>31.43</v>
      </c>
      <c r="G50" s="9">
        <v>188.1</v>
      </c>
      <c r="H50" s="9">
        <v>0</v>
      </c>
      <c r="I50" s="9">
        <v>338.56</v>
      </c>
      <c r="J50" s="9">
        <v>0</v>
      </c>
      <c r="K50" s="9">
        <f t="shared" si="7"/>
        <v>75.23</v>
      </c>
      <c r="L50" s="9">
        <f t="shared" si="6"/>
        <v>5.9470198675496686</v>
      </c>
      <c r="M50" s="9">
        <f t="shared" si="3"/>
        <v>150.46</v>
      </c>
      <c r="N50" s="9">
        <f t="shared" si="4"/>
        <v>11.894039735099337</v>
      </c>
    </row>
    <row r="51" spans="1:14" ht="28">
      <c r="A51" s="1">
        <v>50</v>
      </c>
      <c r="B51" s="6">
        <v>44004</v>
      </c>
      <c r="C51" s="9" t="s">
        <v>34</v>
      </c>
      <c r="D51" s="8">
        <v>10.25</v>
      </c>
      <c r="E51" s="9">
        <f t="shared" si="5"/>
        <v>93.31</v>
      </c>
      <c r="F51" s="9">
        <v>18.899999999999999</v>
      </c>
      <c r="G51" s="9">
        <v>27.8</v>
      </c>
      <c r="H51" s="9">
        <v>0</v>
      </c>
      <c r="I51" s="9">
        <v>158.82</v>
      </c>
      <c r="J51" s="9">
        <v>0</v>
      </c>
      <c r="K51" s="9">
        <f t="shared" si="7"/>
        <v>65.509999999999991</v>
      </c>
      <c r="L51" s="9">
        <f t="shared" si="6"/>
        <v>3.6878048780487802</v>
      </c>
      <c r="M51" s="9">
        <f t="shared" si="3"/>
        <v>131.01999999999998</v>
      </c>
      <c r="N51" s="9">
        <f t="shared" si="4"/>
        <v>7.3756097560975604</v>
      </c>
    </row>
    <row r="53" spans="1:14">
      <c r="K53" s="3" t="s">
        <v>46</v>
      </c>
      <c r="L53" s="3" t="s">
        <v>49</v>
      </c>
      <c r="M53" s="3" t="s">
        <v>52</v>
      </c>
      <c r="N53" s="3" t="s">
        <v>55</v>
      </c>
    </row>
    <row r="54" spans="1:14">
      <c r="K54" s="5">
        <f>AVERAGE(K2:K51)</f>
        <v>68.49036053811659</v>
      </c>
      <c r="L54" s="5">
        <f>AVERAGE(L2:L51)</f>
        <v>5.4690632219282369</v>
      </c>
      <c r="M54" s="5">
        <f>AVERAGE(M2:M51)</f>
        <v>136.98072107623318</v>
      </c>
      <c r="N54" s="5">
        <f>AVERAGE(N2:N51)</f>
        <v>10.938126443856474</v>
      </c>
    </row>
    <row r="56" spans="1:14">
      <c r="K56" s="3" t="s">
        <v>47</v>
      </c>
      <c r="L56" s="3" t="s">
        <v>50</v>
      </c>
      <c r="M56" s="4" t="s">
        <v>53</v>
      </c>
      <c r="N56" s="4" t="s">
        <v>56</v>
      </c>
    </row>
    <row r="57" spans="1:14">
      <c r="K57" s="5">
        <f>MAX(K2:K51)</f>
        <v>107.92</v>
      </c>
      <c r="L57" s="5">
        <f>MAX(L2:L51)</f>
        <v>15.467613132209406</v>
      </c>
      <c r="M57" s="5">
        <f>MAX(M2:M51)</f>
        <v>215.84</v>
      </c>
      <c r="N57" s="5">
        <f>MAX(N2:N51)</f>
        <v>30.935226264418812</v>
      </c>
    </row>
    <row r="58" spans="1:14">
      <c r="M58" s="4" t="s">
        <v>58</v>
      </c>
      <c r="N58" s="4" t="s">
        <v>59</v>
      </c>
    </row>
    <row r="59" spans="1:14">
      <c r="M59" s="5">
        <v>0.59955555555560003</v>
      </c>
      <c r="N59" s="5">
        <v>8.5931184055559995E-2</v>
      </c>
    </row>
    <row r="60" spans="1:14">
      <c r="M60" s="4" t="s">
        <v>60</v>
      </c>
      <c r="N60" s="4" t="s">
        <v>61</v>
      </c>
    </row>
    <row r="61" spans="1:14">
      <c r="M61" s="5">
        <f>44*5</f>
        <v>220</v>
      </c>
      <c r="N61" s="5">
        <f>44*5</f>
        <v>220</v>
      </c>
    </row>
    <row r="62" spans="1:14">
      <c r="M62" s="4" t="s">
        <v>62</v>
      </c>
      <c r="N62" s="4" t="s">
        <v>63</v>
      </c>
    </row>
    <row r="63" spans="1:14">
      <c r="M63" s="5">
        <f>M59*M61</f>
        <v>131.90222222223201</v>
      </c>
      <c r="N63" s="5">
        <f>N59*N61</f>
        <v>18.9048604922232</v>
      </c>
    </row>
    <row r="65" spans="11:14">
      <c r="K65" s="3" t="s">
        <v>48</v>
      </c>
      <c r="L65" s="3" t="s">
        <v>51</v>
      </c>
      <c r="M65" s="3" t="s">
        <v>54</v>
      </c>
      <c r="N65" s="3" t="s">
        <v>57</v>
      </c>
    </row>
    <row r="66" spans="11:14">
      <c r="K66" s="5">
        <f>MIN(K2:K51)</f>
        <v>17.278026905829595</v>
      </c>
      <c r="L66" s="5">
        <f>MIN(L2:L51)</f>
        <v>1.4850640113798008</v>
      </c>
      <c r="M66" s="5">
        <f>MIN(M2:M51)</f>
        <v>34.55605381165919</v>
      </c>
      <c r="N66" s="5">
        <f>MIN(N2:N51)</f>
        <v>2.9701280227596016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2020-06-10T15:00:20Z</dcterms:created>
  <dcterms:modified xsi:type="dcterms:W3CDTF">2020-08-18T16:38:02Z</dcterms:modified>
</cp:coreProperties>
</file>