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2" r:id="rId1"/>
    <sheet name="Sheet3" sheetId="3" r:id="rId2"/>
  </sheets>
  <definedNames>
    <definedName name="ExternalData_1" localSheetId="0" hidden="1">Sheet1!$A$1:$J$21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3" l="1"/>
  <c r="F21" i="3"/>
  <c r="H21" i="3" s="1"/>
  <c r="H20" i="3"/>
  <c r="G20" i="3"/>
  <c r="F20" i="3"/>
  <c r="G19" i="3"/>
  <c r="H19" i="3" s="1"/>
  <c r="F19" i="3"/>
  <c r="G18" i="3"/>
  <c r="F18" i="3"/>
  <c r="H18" i="3" s="1"/>
  <c r="G17" i="3"/>
  <c r="F17" i="3"/>
  <c r="H17" i="3" s="1"/>
  <c r="H16" i="3"/>
  <c r="G16" i="3"/>
  <c r="F16" i="3"/>
  <c r="G15" i="3"/>
  <c r="H15" i="3" s="1"/>
  <c r="F15" i="3"/>
  <c r="G14" i="3"/>
  <c r="F14" i="3"/>
  <c r="H14" i="3" s="1"/>
  <c r="G13" i="3"/>
  <c r="F13" i="3"/>
  <c r="H13" i="3" s="1"/>
  <c r="H12" i="3"/>
  <c r="G12" i="3"/>
  <c r="F12" i="3"/>
  <c r="G11" i="3"/>
  <c r="H11" i="3" s="1"/>
  <c r="F11" i="3"/>
  <c r="G10" i="3"/>
  <c r="F10" i="3"/>
  <c r="H10" i="3" s="1"/>
  <c r="G9" i="3"/>
  <c r="F9" i="3"/>
  <c r="H9" i="3" s="1"/>
  <c r="H8" i="3"/>
  <c r="G8" i="3"/>
  <c r="F8" i="3"/>
  <c r="G7" i="3"/>
  <c r="H7" i="3" s="1"/>
  <c r="F7" i="3"/>
  <c r="G6" i="3"/>
  <c r="F6" i="3"/>
  <c r="H6" i="3" s="1"/>
  <c r="G5" i="3"/>
  <c r="F5" i="3"/>
  <c r="H5" i="3" s="1"/>
  <c r="H4" i="3"/>
  <c r="G4" i="3"/>
  <c r="F4" i="3"/>
  <c r="G3" i="3"/>
  <c r="H3" i="3" s="1"/>
  <c r="F3" i="3"/>
  <c r="G2" i="3"/>
  <c r="F2" i="3"/>
  <c r="H2" i="3" s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</calcChain>
</file>

<file path=xl/connections.xml><?xml version="1.0" encoding="utf-8"?>
<connections xmlns="http://schemas.openxmlformats.org/spreadsheetml/2006/main">
  <connection id="1" keepAlive="1" name="Query - mean_min_max_v2" description="Connection to the 'mean_min_max_v2' query in the workbook." type="5" refreshedVersion="6" background="1" saveData="1">
    <dbPr connection="Provider=Microsoft.Mashup.OleDb.1;Data Source=$Workbook$;Location=mean_min_max_v2;Extended Properties=&quot;&quot;" command="SELECT * FROM [mean_min_max_v2]"/>
  </connection>
</connections>
</file>

<file path=xl/sharedStrings.xml><?xml version="1.0" encoding="utf-8"?>
<sst xmlns="http://schemas.openxmlformats.org/spreadsheetml/2006/main" count="87" uniqueCount="24">
  <si>
    <t>Column1</t>
  </si>
  <si>
    <t>year</t>
  </si>
  <si>
    <t>location</t>
  </si>
  <si>
    <t>data_type</t>
  </si>
  <si>
    <t>gm30_mean</t>
  </si>
  <si>
    <t>gm30_se</t>
  </si>
  <si>
    <t>gm30_max</t>
  </si>
  <si>
    <t>gm30_min</t>
  </si>
  <si>
    <t>Kenai River Gull Rookery 1</t>
  </si>
  <si>
    <t>Enterococci</t>
  </si>
  <si>
    <t>Fecal Coliform</t>
  </si>
  <si>
    <t>Kenai River Gull Rookery 2</t>
  </si>
  <si>
    <t>North Kenai Beach 4</t>
  </si>
  <si>
    <t>South Kenai Beach 3</t>
  </si>
  <si>
    <t>Warren Ames Bridge</t>
  </si>
  <si>
    <t xml:space="preserve"> </t>
  </si>
  <si>
    <t>Column2</t>
  </si>
  <si>
    <t>Column3</t>
  </si>
  <si>
    <t>Year</t>
  </si>
  <si>
    <t>Location</t>
  </si>
  <si>
    <t>Bacteria</t>
  </si>
  <si>
    <t>Mean ± Std. Error 30-Day Geometric Mean (CFU/mL)</t>
  </si>
  <si>
    <t>Maximum 30-Day Geometric Mean (CFU/mL)</t>
  </si>
  <si>
    <t>Minimum 30-Day Geometric Mean (CFU/mL)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</si>
</sst>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2" borderId="1" xfId="0" applyNumberFormat="1" applyFont="1" applyFill="1" applyBorder="1"/>
    <xf numFmtId="0" fontId="0" fillId="0" borderId="0" xfId="0" applyBorder="1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3">
    <dxf>
      <numFmt numFmtId="2" formatCode="0.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year" tableColumnId="15"/>
      <queryTableField id="2" name="location" tableColumnId="16"/>
      <queryTableField id="3" name="data_type" tableColumnId="17"/>
      <queryTableField id="4" name="gm30_mean" tableColumnId="18"/>
      <queryTableField id="5" name="gm30_se" tableColumnId="19"/>
      <queryTableField id="10" dataBound="0" tableColumnId="24"/>
      <queryTableField id="9" dataBound="0" tableColumnId="23"/>
      <queryTableField id="8" dataBound="0" tableColumnId="22"/>
      <queryTableField id="6" name="gm30_max" tableColumnId="20"/>
      <queryTableField id="7" name="gm30_min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mean_min_max_v2" displayName="mean_min_max_v2" ref="A1:J21" tableType="queryTable" totalsRowShown="0" headerRowDxfId="9" dataDxfId="10" headerRowBorderDxfId="8">
  <tableColumns count="10">
    <tableColumn id="15" uniqueName="15" name="year" queryTableFieldId="1" dataDxfId="12"/>
    <tableColumn id="16" uniqueName="16" name="location" queryTableFieldId="2" dataDxfId="11"/>
    <tableColumn id="17" uniqueName="17" name="data_type" queryTableFieldId="3" dataDxfId="7"/>
    <tableColumn id="18" uniqueName="18" name="gm30_mean" queryTableFieldId="4" dataDxfId="6"/>
    <tableColumn id="19" uniqueName="19" name="gm30_se" queryTableFieldId="5" dataDxfId="5"/>
    <tableColumn id="24" uniqueName="24" name="Column3" queryTableFieldId="10" dataDxfId="2">
      <calculatedColumnFormula>TEXT(mean_min_max_v2[[#This Row],[gm30_mean]],"0.00")</calculatedColumnFormula>
    </tableColumn>
    <tableColumn id="23" uniqueName="23" name="Column2" queryTableFieldId="9" dataDxfId="1">
      <calculatedColumnFormula>TEXT(mean_min_max_v2[[#This Row],[gm30_se]],"0.00")</calculatedColumnFormula>
    </tableColumn>
    <tableColumn id="22" uniqueName="22" name="Column1" queryTableFieldId="8" dataDxfId="0">
      <calculatedColumnFormula>CONCATENATE(F2," ","±"," ",G2)</calculatedColumnFormula>
    </tableColumn>
    <tableColumn id="20" uniqueName="20" name="gm30_max" queryTableFieldId="6" dataDxfId="4"/>
    <tableColumn id="21" uniqueName="21" name="gm30_min" queryTableFieldId="7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XFD1"/>
    </sheetView>
  </sheetViews>
  <sheetFormatPr defaultRowHeight="14.4" x14ac:dyDescent="0.3"/>
  <cols>
    <col min="1" max="1" width="6.88671875" style="2" bestFit="1" customWidth="1"/>
    <col min="2" max="2" width="22.5546875" style="2" bestFit="1" customWidth="1"/>
    <col min="3" max="3" width="12.77734375" style="2" bestFit="1" customWidth="1"/>
    <col min="4" max="4" width="13.77734375" style="2" bestFit="1" customWidth="1"/>
    <col min="5" max="5" width="13.6640625" style="2" bestFit="1" customWidth="1"/>
    <col min="6" max="7" width="13.6640625" style="2" hidden="1" customWidth="1"/>
    <col min="8" max="8" width="13.6640625" style="2" customWidth="1"/>
    <col min="9" max="9" width="14.6640625" style="2" bestFit="1" customWidth="1"/>
    <col min="10" max="10" width="13.6640625" style="2" bestFit="1" customWidth="1"/>
  </cols>
  <sheetData>
    <row r="1" spans="1:13" s="3" customFormat="1" x14ac:dyDescent="0.3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17</v>
      </c>
      <c r="G1" s="4" t="s">
        <v>16</v>
      </c>
      <c r="H1" s="4" t="s">
        <v>0</v>
      </c>
      <c r="I1" s="4" t="s">
        <v>6</v>
      </c>
      <c r="J1" s="4" t="s">
        <v>7</v>
      </c>
    </row>
    <row r="2" spans="1:13" x14ac:dyDescent="0.3">
      <c r="A2" s="1">
        <v>2019</v>
      </c>
      <c r="B2" s="1" t="s">
        <v>8</v>
      </c>
      <c r="C2" s="1" t="s">
        <v>9</v>
      </c>
      <c r="D2" s="6">
        <v>9.37308520334593</v>
      </c>
      <c r="E2" s="6">
        <v>2.6171856001865801</v>
      </c>
      <c r="F2" s="6" t="str">
        <f>TEXT(mean_min_max_v2[[#This Row],[gm30_mean]],"0.00")</f>
        <v>9.37</v>
      </c>
      <c r="G2" s="6" t="str">
        <f>TEXT(mean_min_max_v2[[#This Row],[gm30_se]],"0.00")</f>
        <v>2.62</v>
      </c>
      <c r="H2" s="6" t="str">
        <f t="shared" ref="H2:H21" si="0">CONCATENATE(F2," ","±"," ",G2)</f>
        <v>9.37 ± 2.62</v>
      </c>
      <c r="I2" s="6">
        <v>21.2346459969196</v>
      </c>
      <c r="J2" s="6">
        <v>3.3766483753851801</v>
      </c>
    </row>
    <row r="3" spans="1:13" x14ac:dyDescent="0.3">
      <c r="A3" s="1">
        <v>2019</v>
      </c>
      <c r="B3" s="1" t="s">
        <v>8</v>
      </c>
      <c r="C3" s="1" t="s">
        <v>10</v>
      </c>
      <c r="D3" s="6">
        <v>21.583629869132299</v>
      </c>
      <c r="E3" s="6">
        <v>4.7286685855259796</v>
      </c>
      <c r="F3" s="6" t="str">
        <f>TEXT(mean_min_max_v2[[#This Row],[gm30_mean]],"0.00")</f>
        <v>21.58</v>
      </c>
      <c r="G3" s="6" t="str">
        <f>TEXT(mean_min_max_v2[[#This Row],[gm30_se]],"0.00")</f>
        <v>4.73</v>
      </c>
      <c r="H3" s="6" t="str">
        <f t="shared" si="0"/>
        <v>21.58 ± 4.73</v>
      </c>
      <c r="I3" s="6">
        <v>55.987667352258697</v>
      </c>
      <c r="J3" s="6">
        <v>10.885334443589199</v>
      </c>
    </row>
    <row r="4" spans="1:13" x14ac:dyDescent="0.3">
      <c r="A4" s="1">
        <v>2019</v>
      </c>
      <c r="B4" s="1" t="s">
        <v>11</v>
      </c>
      <c r="C4" s="1" t="s">
        <v>9</v>
      </c>
      <c r="D4" s="6">
        <v>10.4016942230261</v>
      </c>
      <c r="E4" s="6">
        <v>1.25628445621132</v>
      </c>
      <c r="F4" s="6" t="str">
        <f>TEXT(mean_min_max_v2[[#This Row],[gm30_mean]],"0.00")</f>
        <v>10.40</v>
      </c>
      <c r="G4" s="6" t="str">
        <f>TEXT(mean_min_max_v2[[#This Row],[gm30_se]],"0.00")</f>
        <v>1.26</v>
      </c>
      <c r="H4" s="6" t="str">
        <f t="shared" si="0"/>
        <v>10.40 ± 1.26</v>
      </c>
      <c r="I4" s="6">
        <v>14.875115696189701</v>
      </c>
      <c r="J4" s="6">
        <v>3.1779718278112701</v>
      </c>
    </row>
    <row r="5" spans="1:13" x14ac:dyDescent="0.3">
      <c r="A5" s="1">
        <v>2019</v>
      </c>
      <c r="B5" s="1" t="s">
        <v>11</v>
      </c>
      <c r="C5" s="1" t="s">
        <v>10</v>
      </c>
      <c r="D5" s="6">
        <v>29.1853384658354</v>
      </c>
      <c r="E5" s="6">
        <v>5.8566796295215999</v>
      </c>
      <c r="F5" s="6" t="str">
        <f>TEXT(mean_min_max_v2[[#This Row],[gm30_mean]],"0.00")</f>
        <v>29.19</v>
      </c>
      <c r="G5" s="6" t="str">
        <f>TEXT(mean_min_max_v2[[#This Row],[gm30_se]],"0.00")</f>
        <v>5.86</v>
      </c>
      <c r="H5" s="6" t="str">
        <f t="shared" si="0"/>
        <v>29.19 ± 5.86</v>
      </c>
      <c r="I5" s="6">
        <v>53.618985930084698</v>
      </c>
      <c r="J5" s="6">
        <v>6.6644437032919104</v>
      </c>
      <c r="L5" t="s">
        <v>15</v>
      </c>
    </row>
    <row r="6" spans="1:13" x14ac:dyDescent="0.3">
      <c r="A6" s="1">
        <v>2019</v>
      </c>
      <c r="B6" s="1" t="s">
        <v>12</v>
      </c>
      <c r="C6" s="1" t="s">
        <v>9</v>
      </c>
      <c r="D6" s="6">
        <v>37.637424351070599</v>
      </c>
      <c r="E6" s="6">
        <v>7.95673548958609</v>
      </c>
      <c r="F6" s="6" t="str">
        <f>TEXT(mean_min_max_v2[[#This Row],[gm30_mean]],"0.00")</f>
        <v>37.64</v>
      </c>
      <c r="G6" s="6" t="str">
        <f>TEXT(mean_min_max_v2[[#This Row],[gm30_se]],"0.00")</f>
        <v>7.96</v>
      </c>
      <c r="H6" s="6" t="str">
        <f t="shared" si="0"/>
        <v>37.64 ± 7.96</v>
      </c>
      <c r="I6" s="6">
        <v>69.208574029551698</v>
      </c>
      <c r="J6" s="6">
        <v>9.4287597376163692</v>
      </c>
      <c r="L6" s="5"/>
      <c r="M6" s="5"/>
    </row>
    <row r="7" spans="1:13" x14ac:dyDescent="0.3">
      <c r="A7" s="1">
        <v>2019</v>
      </c>
      <c r="B7" s="1" t="s">
        <v>12</v>
      </c>
      <c r="C7" s="1" t="s">
        <v>10</v>
      </c>
      <c r="D7" s="6">
        <v>36.506443132090403</v>
      </c>
      <c r="E7" s="6">
        <v>6.9980519340040104</v>
      </c>
      <c r="F7" s="6" t="str">
        <f>TEXT(mean_min_max_v2[[#This Row],[gm30_mean]],"0.00")</f>
        <v>36.51</v>
      </c>
      <c r="G7" s="6" t="str">
        <f>TEXT(mean_min_max_v2[[#This Row],[gm30_se]],"0.00")</f>
        <v>7.00</v>
      </c>
      <c r="H7" s="6" t="str">
        <f t="shared" si="0"/>
        <v>36.51 ± 7.00</v>
      </c>
      <c r="I7" s="6">
        <v>75.071886506471898</v>
      </c>
      <c r="J7" s="6">
        <v>5.3832126120872799</v>
      </c>
      <c r="K7" s="5"/>
      <c r="L7" s="5"/>
      <c r="M7" s="5"/>
    </row>
    <row r="8" spans="1:13" x14ac:dyDescent="0.3">
      <c r="A8" s="1">
        <v>2019</v>
      </c>
      <c r="B8" s="1" t="s">
        <v>13</v>
      </c>
      <c r="C8" s="1" t="s">
        <v>9</v>
      </c>
      <c r="D8" s="6">
        <v>83.456537936413497</v>
      </c>
      <c r="E8" s="6">
        <v>14.0555561090161</v>
      </c>
      <c r="F8" s="6" t="str">
        <f>TEXT(mean_min_max_v2[[#This Row],[gm30_mean]],"0.00")</f>
        <v>83.46</v>
      </c>
      <c r="G8" s="6" t="str">
        <f>TEXT(mean_min_max_v2[[#This Row],[gm30_se]],"0.00")</f>
        <v>14.06</v>
      </c>
      <c r="H8" s="6" t="str">
        <f t="shared" si="0"/>
        <v>83.46 ± 14.06</v>
      </c>
      <c r="I8" s="6">
        <v>126.117669036208</v>
      </c>
      <c r="J8" s="6">
        <v>12.442324618126399</v>
      </c>
      <c r="L8" s="5"/>
      <c r="M8" s="5"/>
    </row>
    <row r="9" spans="1:13" x14ac:dyDescent="0.3">
      <c r="A9" s="1">
        <v>2019</v>
      </c>
      <c r="B9" s="1" t="s">
        <v>13</v>
      </c>
      <c r="C9" s="1" t="s">
        <v>10</v>
      </c>
      <c r="D9" s="6">
        <v>69.231774870144093</v>
      </c>
      <c r="E9" s="6">
        <v>17.954267476849299</v>
      </c>
      <c r="F9" s="6" t="str">
        <f>TEXT(mean_min_max_v2[[#This Row],[gm30_mean]],"0.00")</f>
        <v>69.23</v>
      </c>
      <c r="G9" s="6" t="str">
        <f>TEXT(mean_min_max_v2[[#This Row],[gm30_se]],"0.00")</f>
        <v>17.95</v>
      </c>
      <c r="H9" s="6" t="str">
        <f t="shared" si="0"/>
        <v>69.23 ± 17.95</v>
      </c>
      <c r="I9" s="6">
        <v>182.122650723639</v>
      </c>
      <c r="J9" s="6">
        <v>12.8624551827592</v>
      </c>
      <c r="L9" s="5"/>
      <c r="M9" s="5"/>
    </row>
    <row r="10" spans="1:13" x14ac:dyDescent="0.3">
      <c r="A10" s="1">
        <v>2019</v>
      </c>
      <c r="B10" s="1" t="s">
        <v>14</v>
      </c>
      <c r="C10" s="1" t="s">
        <v>9</v>
      </c>
      <c r="D10" s="6">
        <v>2.7590457204991301</v>
      </c>
      <c r="E10" s="6">
        <v>0.34239736094864998</v>
      </c>
      <c r="F10" s="6" t="str">
        <f>TEXT(mean_min_max_v2[[#This Row],[gm30_mean]],"0.00")</f>
        <v>2.76</v>
      </c>
      <c r="G10" s="6" t="str">
        <f>TEXT(mean_min_max_v2[[#This Row],[gm30_se]],"0.00")</f>
        <v>0.34</v>
      </c>
      <c r="H10" s="6" t="str">
        <f t="shared" si="0"/>
        <v>2.76 ± 0.34</v>
      </c>
      <c r="I10" s="6">
        <v>4.73813722053759</v>
      </c>
      <c r="J10" s="6">
        <v>1.74110112659225</v>
      </c>
    </row>
    <row r="11" spans="1:13" x14ac:dyDescent="0.3">
      <c r="A11" s="1">
        <v>2019</v>
      </c>
      <c r="B11" s="1" t="s">
        <v>14</v>
      </c>
      <c r="C11" s="1" t="s">
        <v>10</v>
      </c>
      <c r="D11" s="6">
        <v>18.161782732535201</v>
      </c>
      <c r="E11" s="6">
        <v>3.2826703540375499</v>
      </c>
      <c r="F11" s="6" t="str">
        <f>TEXT(mean_min_max_v2[[#This Row],[gm30_mean]],"0.00")</f>
        <v>18.16</v>
      </c>
      <c r="G11" s="6" t="str">
        <f>TEXT(mean_min_max_v2[[#This Row],[gm30_se]],"0.00")</f>
        <v>3.28</v>
      </c>
      <c r="H11" s="6" t="str">
        <f t="shared" si="0"/>
        <v>18.16 ± 3.28</v>
      </c>
      <c r="I11" s="6">
        <v>34.812083854528197</v>
      </c>
      <c r="J11" s="6">
        <v>7.2747863487914604</v>
      </c>
    </row>
    <row r="12" spans="1:13" x14ac:dyDescent="0.3">
      <c r="A12" s="1">
        <v>2020</v>
      </c>
      <c r="B12" s="1" t="s">
        <v>8</v>
      </c>
      <c r="C12" s="1" t="s">
        <v>9</v>
      </c>
      <c r="D12" s="6">
        <v>7.8426100761018098</v>
      </c>
      <c r="E12" s="6">
        <v>0.65366968065458297</v>
      </c>
      <c r="F12" s="6" t="str">
        <f>TEXT(mean_min_max_v2[[#This Row],[gm30_mean]],"0.00")</f>
        <v>7.84</v>
      </c>
      <c r="G12" s="6" t="str">
        <f>TEXT(mean_min_max_v2[[#This Row],[gm30_se]],"0.00")</f>
        <v>0.65</v>
      </c>
      <c r="H12" s="6" t="str">
        <f t="shared" si="0"/>
        <v>7.84 ± 0.65</v>
      </c>
      <c r="I12" s="6">
        <v>10.3680519279421</v>
      </c>
      <c r="J12" s="6">
        <v>4.0246932341711199</v>
      </c>
    </row>
    <row r="13" spans="1:13" x14ac:dyDescent="0.3">
      <c r="A13" s="1">
        <v>2020</v>
      </c>
      <c r="B13" s="1" t="s">
        <v>8</v>
      </c>
      <c r="C13" s="1" t="s">
        <v>10</v>
      </c>
      <c r="D13" s="6">
        <v>61.090734003549798</v>
      </c>
      <c r="E13" s="6">
        <v>8.0758198448653502</v>
      </c>
      <c r="F13" s="6" t="str">
        <f>TEXT(mean_min_max_v2[[#This Row],[gm30_mean]],"0.00")</f>
        <v>61.09</v>
      </c>
      <c r="G13" s="6" t="str">
        <f>TEXT(mean_min_max_v2[[#This Row],[gm30_se]],"0.00")</f>
        <v>8.08</v>
      </c>
      <c r="H13" s="6" t="str">
        <f t="shared" si="0"/>
        <v>61.09 ± 8.08</v>
      </c>
      <c r="I13" s="6">
        <v>94.869786762252403</v>
      </c>
      <c r="J13" s="6">
        <v>33.521333078293203</v>
      </c>
    </row>
    <row r="14" spans="1:13" x14ac:dyDescent="0.3">
      <c r="A14" s="1">
        <v>2020</v>
      </c>
      <c r="B14" s="1" t="s">
        <v>11</v>
      </c>
      <c r="C14" s="1" t="s">
        <v>9</v>
      </c>
      <c r="D14" s="6">
        <v>4.5212517687168701</v>
      </c>
      <c r="E14" s="6">
        <v>0.61520949593577001</v>
      </c>
      <c r="F14" s="6" t="str">
        <f>TEXT(mean_min_max_v2[[#This Row],[gm30_mean]],"0.00")</f>
        <v>4.52</v>
      </c>
      <c r="G14" s="6" t="str">
        <f>TEXT(mean_min_max_v2[[#This Row],[gm30_se]],"0.00")</f>
        <v>0.62</v>
      </c>
      <c r="H14" s="6" t="str">
        <f t="shared" si="0"/>
        <v>4.52 ± 0.62</v>
      </c>
      <c r="I14" s="6">
        <v>8.2412537011387101</v>
      </c>
      <c r="J14" s="6">
        <v>2.83148508042306</v>
      </c>
    </row>
    <row r="15" spans="1:13" x14ac:dyDescent="0.3">
      <c r="A15" s="1">
        <v>2020</v>
      </c>
      <c r="B15" s="1" t="s">
        <v>11</v>
      </c>
      <c r="C15" s="1" t="s">
        <v>10</v>
      </c>
      <c r="D15" s="6">
        <v>18.899875235115001</v>
      </c>
      <c r="E15" s="6">
        <v>1.31663208379154</v>
      </c>
      <c r="F15" s="6" t="str">
        <f>TEXT(mean_min_max_v2[[#This Row],[gm30_mean]],"0.00")</f>
        <v>18.90</v>
      </c>
      <c r="G15" s="6" t="str">
        <f>TEXT(mean_min_max_v2[[#This Row],[gm30_se]],"0.00")</f>
        <v>1.32</v>
      </c>
      <c r="H15" s="6" t="str">
        <f t="shared" si="0"/>
        <v>18.90 ± 1.32</v>
      </c>
      <c r="I15" s="6">
        <v>24.4288965573739</v>
      </c>
      <c r="J15" s="6">
        <v>12.6165197514936</v>
      </c>
    </row>
    <row r="16" spans="1:13" x14ac:dyDescent="0.3">
      <c r="A16" s="1">
        <v>2020</v>
      </c>
      <c r="B16" s="1" t="s">
        <v>12</v>
      </c>
      <c r="C16" s="1" t="s">
        <v>9</v>
      </c>
      <c r="D16" s="6">
        <v>6.05407505497858</v>
      </c>
      <c r="E16" s="6">
        <v>0.763966420559824</v>
      </c>
      <c r="F16" s="6" t="str">
        <f>TEXT(mean_min_max_v2[[#This Row],[gm30_mean]],"0.00")</f>
        <v>6.05</v>
      </c>
      <c r="G16" s="6" t="str">
        <f>TEXT(mean_min_max_v2[[#This Row],[gm30_se]],"0.00")</f>
        <v>0.76</v>
      </c>
      <c r="H16" s="6" t="str">
        <f t="shared" si="0"/>
        <v>6.05 ± 0.76</v>
      </c>
      <c r="I16" s="6">
        <v>10.021665914008899</v>
      </c>
      <c r="J16" s="6">
        <v>2.6051710846973499</v>
      </c>
    </row>
    <row r="17" spans="1:10" x14ac:dyDescent="0.3">
      <c r="A17" s="1">
        <v>2020</v>
      </c>
      <c r="B17" s="1" t="s">
        <v>12</v>
      </c>
      <c r="C17" s="1" t="s">
        <v>10</v>
      </c>
      <c r="D17" s="6">
        <v>12.8440808110795</v>
      </c>
      <c r="E17" s="6">
        <v>1.6585306428645099</v>
      </c>
      <c r="F17" s="6" t="str">
        <f>TEXT(mean_min_max_v2[[#This Row],[gm30_mean]],"0.00")</f>
        <v>12.84</v>
      </c>
      <c r="G17" s="6" t="str">
        <f>TEXT(mean_min_max_v2[[#This Row],[gm30_se]],"0.00")</f>
        <v>1.66</v>
      </c>
      <c r="H17" s="6" t="str">
        <f t="shared" si="0"/>
        <v>12.84 ± 1.66</v>
      </c>
      <c r="I17" s="6">
        <v>20.327980051809401</v>
      </c>
      <c r="J17" s="6">
        <v>7.0329952651989496</v>
      </c>
    </row>
    <row r="18" spans="1:10" x14ac:dyDescent="0.3">
      <c r="A18" s="1">
        <v>2020</v>
      </c>
      <c r="B18" s="1" t="s">
        <v>13</v>
      </c>
      <c r="C18" s="1" t="s">
        <v>9</v>
      </c>
      <c r="D18" s="6">
        <v>29.091066247627399</v>
      </c>
      <c r="E18" s="6">
        <v>2.7933512119726398</v>
      </c>
      <c r="F18" s="6" t="str">
        <f>TEXT(mean_min_max_v2[[#This Row],[gm30_mean]],"0.00")</f>
        <v>29.09</v>
      </c>
      <c r="G18" s="6" t="str">
        <f>TEXT(mean_min_max_v2[[#This Row],[gm30_se]],"0.00")</f>
        <v>2.79</v>
      </c>
      <c r="H18" s="6" t="str">
        <f t="shared" si="0"/>
        <v>29.09 ± 2.79</v>
      </c>
      <c r="I18" s="6">
        <v>39.749562372344698</v>
      </c>
      <c r="J18" s="6">
        <v>14.5397165939973</v>
      </c>
    </row>
    <row r="19" spans="1:10" x14ac:dyDescent="0.3">
      <c r="A19" s="1">
        <v>2020</v>
      </c>
      <c r="B19" s="1" t="s">
        <v>13</v>
      </c>
      <c r="C19" s="1" t="s">
        <v>10</v>
      </c>
      <c r="D19" s="6">
        <v>47.011272504683198</v>
      </c>
      <c r="E19" s="6">
        <v>8.7119977478175201</v>
      </c>
      <c r="F19" s="6" t="str">
        <f>TEXT(mean_min_max_v2[[#This Row],[gm30_mean]],"0.00")</f>
        <v>47.01</v>
      </c>
      <c r="G19" s="6" t="str">
        <f>TEXT(mean_min_max_v2[[#This Row],[gm30_se]],"0.00")</f>
        <v>8.71</v>
      </c>
      <c r="H19" s="6" t="str">
        <f t="shared" si="0"/>
        <v>47.01 ± 8.71</v>
      </c>
      <c r="I19" s="6">
        <v>79.4391344373865</v>
      </c>
      <c r="J19" s="6">
        <v>13.0524848610745</v>
      </c>
    </row>
    <row r="20" spans="1:10" x14ac:dyDescent="0.3">
      <c r="A20" s="1">
        <v>2020</v>
      </c>
      <c r="B20" s="1" t="s">
        <v>14</v>
      </c>
      <c r="C20" s="1" t="s">
        <v>9</v>
      </c>
      <c r="D20" s="6">
        <v>1.4769548053293999</v>
      </c>
      <c r="E20" s="6">
        <v>0.100037527133377</v>
      </c>
      <c r="F20" s="6" t="str">
        <f>TEXT(mean_min_max_v2[[#This Row],[gm30_mean]],"0.00")</f>
        <v>1.48</v>
      </c>
      <c r="G20" s="6" t="str">
        <f>TEXT(mean_min_max_v2[[#This Row],[gm30_se]],"0.00")</f>
        <v>0.10</v>
      </c>
      <c r="H20" s="6" t="str">
        <f t="shared" si="0"/>
        <v>1.48 ± 0.10</v>
      </c>
      <c r="I20" s="6">
        <v>1.8881750225898</v>
      </c>
      <c r="J20" s="6">
        <v>1</v>
      </c>
    </row>
    <row r="21" spans="1:10" x14ac:dyDescent="0.3">
      <c r="A21" s="1">
        <v>2020</v>
      </c>
      <c r="B21" s="1" t="s">
        <v>14</v>
      </c>
      <c r="C21" s="1" t="s">
        <v>10</v>
      </c>
      <c r="D21" s="6">
        <v>11.2160317174366</v>
      </c>
      <c r="E21" s="6">
        <v>1.3419726173611399</v>
      </c>
      <c r="F21" s="6" t="str">
        <f>TEXT(mean_min_max_v2[[#This Row],[gm30_mean]],"0.00")</f>
        <v>11.22</v>
      </c>
      <c r="G21" s="6" t="str">
        <f>TEXT(mean_min_max_v2[[#This Row],[gm30_se]],"0.00")</f>
        <v>1.34</v>
      </c>
      <c r="H21" s="6" t="str">
        <f t="shared" si="0"/>
        <v>11.22 ± 1.34</v>
      </c>
      <c r="I21" s="6">
        <v>15.9219970475043</v>
      </c>
      <c r="J21" s="6">
        <v>6.0127696040083496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K20" sqref="K20"/>
    </sheetView>
  </sheetViews>
  <sheetFormatPr defaultRowHeight="14.4" x14ac:dyDescent="0.3"/>
  <cols>
    <col min="2" max="2" width="29.33203125" customWidth="1"/>
    <col min="3" max="3" width="16.109375" customWidth="1"/>
    <col min="4" max="6" width="0" hidden="1" customWidth="1"/>
    <col min="7" max="7" width="7.33203125" hidden="1" customWidth="1"/>
    <col min="8" max="8" width="19.6640625" style="7" customWidth="1"/>
    <col min="9" max="9" width="17.109375" style="7" customWidth="1"/>
    <col min="10" max="10" width="16.77734375" style="7" customWidth="1"/>
  </cols>
  <sheetData>
    <row r="1" spans="1:10" s="9" customFormat="1" ht="46.8" x14ac:dyDescent="0.3">
      <c r="A1" s="11" t="s">
        <v>18</v>
      </c>
      <c r="B1" s="11" t="s">
        <v>19</v>
      </c>
      <c r="C1" s="11" t="s">
        <v>20</v>
      </c>
      <c r="D1" s="11"/>
      <c r="E1" s="11"/>
      <c r="F1" s="11"/>
      <c r="G1" s="11"/>
      <c r="H1" s="12" t="s">
        <v>21</v>
      </c>
      <c r="I1" s="12" t="s">
        <v>22</v>
      </c>
      <c r="J1" s="12" t="s">
        <v>23</v>
      </c>
    </row>
    <row r="2" spans="1:10" x14ac:dyDescent="0.3">
      <c r="A2" s="8">
        <v>2019</v>
      </c>
      <c r="B2" s="8" t="s">
        <v>8</v>
      </c>
      <c r="C2" t="s">
        <v>9</v>
      </c>
      <c r="D2">
        <v>9.37308520334593</v>
      </c>
      <c r="E2">
        <v>2.6171856001865801</v>
      </c>
      <c r="F2" t="str">
        <f>TEXT(mean_min_max_v2[[#This Row],[gm30_mean]],"0.00")</f>
        <v>9.37</v>
      </c>
      <c r="G2" t="str">
        <f>TEXT(mean_min_max_v2[[#This Row],[gm30_se]],"0.00")</f>
        <v>2.62</v>
      </c>
      <c r="H2" s="7" t="str">
        <f t="shared" ref="H2:H21" si="0">CONCATENATE(F2," ","±"," ",G2)</f>
        <v>9.37 ± 2.62</v>
      </c>
      <c r="I2" s="10">
        <v>21.2346459969196</v>
      </c>
      <c r="J2" s="10">
        <v>3.3766483753851801</v>
      </c>
    </row>
    <row r="3" spans="1:10" x14ac:dyDescent="0.3">
      <c r="A3" s="8"/>
      <c r="B3" s="8"/>
      <c r="C3" t="s">
        <v>10</v>
      </c>
      <c r="D3">
        <v>21.583629869132299</v>
      </c>
      <c r="E3">
        <v>4.7286685855259796</v>
      </c>
      <c r="F3" t="str">
        <f>TEXT(mean_min_max_v2[[#This Row],[gm30_mean]],"0.00")</f>
        <v>21.58</v>
      </c>
      <c r="G3" t="str">
        <f>TEXT(mean_min_max_v2[[#This Row],[gm30_se]],"0.00")</f>
        <v>4.73</v>
      </c>
      <c r="H3" s="7" t="str">
        <f t="shared" si="0"/>
        <v>21.58 ± 4.73</v>
      </c>
      <c r="I3" s="10">
        <v>55.987667352258697</v>
      </c>
      <c r="J3" s="10">
        <v>10.885334443589199</v>
      </c>
    </row>
    <row r="4" spans="1:10" x14ac:dyDescent="0.3">
      <c r="A4" s="8"/>
      <c r="B4" s="8" t="s">
        <v>11</v>
      </c>
      <c r="C4" t="s">
        <v>9</v>
      </c>
      <c r="D4">
        <v>10.4016942230261</v>
      </c>
      <c r="E4">
        <v>1.25628445621132</v>
      </c>
      <c r="F4" t="str">
        <f>TEXT(mean_min_max_v2[[#This Row],[gm30_mean]],"0.00")</f>
        <v>10.40</v>
      </c>
      <c r="G4" t="str">
        <f>TEXT(mean_min_max_v2[[#This Row],[gm30_se]],"0.00")</f>
        <v>1.26</v>
      </c>
      <c r="H4" s="7" t="str">
        <f t="shared" si="0"/>
        <v>10.40 ± 1.26</v>
      </c>
      <c r="I4" s="10">
        <v>14.875115696189701</v>
      </c>
      <c r="J4" s="10">
        <v>3.1779718278112701</v>
      </c>
    </row>
    <row r="5" spans="1:10" x14ac:dyDescent="0.3">
      <c r="A5" s="8"/>
      <c r="B5" s="8"/>
      <c r="C5" t="s">
        <v>10</v>
      </c>
      <c r="D5">
        <v>29.1853384658354</v>
      </c>
      <c r="E5">
        <v>5.8566796295215999</v>
      </c>
      <c r="F5" t="str">
        <f>TEXT(mean_min_max_v2[[#This Row],[gm30_mean]],"0.00")</f>
        <v>29.19</v>
      </c>
      <c r="G5" t="str">
        <f>TEXT(mean_min_max_v2[[#This Row],[gm30_se]],"0.00")</f>
        <v>5.86</v>
      </c>
      <c r="H5" s="7" t="str">
        <f t="shared" si="0"/>
        <v>29.19 ± 5.86</v>
      </c>
      <c r="I5" s="10">
        <v>53.618985930084698</v>
      </c>
      <c r="J5" s="10">
        <v>6.6644437032919104</v>
      </c>
    </row>
    <row r="6" spans="1:10" x14ac:dyDescent="0.3">
      <c r="A6" s="8"/>
      <c r="B6" s="8" t="s">
        <v>12</v>
      </c>
      <c r="C6" t="s">
        <v>9</v>
      </c>
      <c r="D6">
        <v>37.637424351070599</v>
      </c>
      <c r="E6">
        <v>7.95673548958609</v>
      </c>
      <c r="F6" t="str">
        <f>TEXT(mean_min_max_v2[[#This Row],[gm30_mean]],"0.00")</f>
        <v>37.64</v>
      </c>
      <c r="G6" t="str">
        <f>TEXT(mean_min_max_v2[[#This Row],[gm30_se]],"0.00")</f>
        <v>7.96</v>
      </c>
      <c r="H6" s="7" t="str">
        <f t="shared" si="0"/>
        <v>37.64 ± 7.96</v>
      </c>
      <c r="I6" s="10">
        <v>69.208574029551698</v>
      </c>
      <c r="J6" s="10">
        <v>9.4287597376163692</v>
      </c>
    </row>
    <row r="7" spans="1:10" x14ac:dyDescent="0.3">
      <c r="A7" s="8"/>
      <c r="B7" s="8"/>
      <c r="C7" t="s">
        <v>10</v>
      </c>
      <c r="D7">
        <v>36.506443132090403</v>
      </c>
      <c r="E7">
        <v>6.9980519340040104</v>
      </c>
      <c r="F7" t="str">
        <f>TEXT(mean_min_max_v2[[#This Row],[gm30_mean]],"0.00")</f>
        <v>36.51</v>
      </c>
      <c r="G7" t="str">
        <f>TEXT(mean_min_max_v2[[#This Row],[gm30_se]],"0.00")</f>
        <v>7.00</v>
      </c>
      <c r="H7" s="7" t="str">
        <f t="shared" si="0"/>
        <v>36.51 ± 7.00</v>
      </c>
      <c r="I7" s="10">
        <v>75.071886506471898</v>
      </c>
      <c r="J7" s="10">
        <v>5.3832126120872799</v>
      </c>
    </row>
    <row r="8" spans="1:10" x14ac:dyDescent="0.3">
      <c r="A8" s="8"/>
      <c r="B8" s="8" t="s">
        <v>13</v>
      </c>
      <c r="C8" t="s">
        <v>9</v>
      </c>
      <c r="D8">
        <v>83.456537936413497</v>
      </c>
      <c r="E8">
        <v>14.0555561090161</v>
      </c>
      <c r="F8" t="str">
        <f>TEXT(mean_min_max_v2[[#This Row],[gm30_mean]],"0.00")</f>
        <v>83.46</v>
      </c>
      <c r="G8" t="str">
        <f>TEXT(mean_min_max_v2[[#This Row],[gm30_se]],"0.00")</f>
        <v>14.06</v>
      </c>
      <c r="H8" s="7" t="str">
        <f t="shared" si="0"/>
        <v>83.46 ± 14.06</v>
      </c>
      <c r="I8" s="10">
        <v>126.117669036208</v>
      </c>
      <c r="J8" s="10">
        <v>12.442324618126399</v>
      </c>
    </row>
    <row r="9" spans="1:10" x14ac:dyDescent="0.3">
      <c r="A9" s="8"/>
      <c r="B9" s="8"/>
      <c r="C9" t="s">
        <v>10</v>
      </c>
      <c r="D9">
        <v>69.231774870144093</v>
      </c>
      <c r="E9">
        <v>17.954267476849299</v>
      </c>
      <c r="F9" t="str">
        <f>TEXT(mean_min_max_v2[[#This Row],[gm30_mean]],"0.00")</f>
        <v>69.23</v>
      </c>
      <c r="G9" t="str">
        <f>TEXT(mean_min_max_v2[[#This Row],[gm30_se]],"0.00")</f>
        <v>17.95</v>
      </c>
      <c r="H9" s="7" t="str">
        <f t="shared" si="0"/>
        <v>69.23 ± 17.95</v>
      </c>
      <c r="I9" s="10">
        <v>182.122650723639</v>
      </c>
      <c r="J9" s="10">
        <v>12.8624551827592</v>
      </c>
    </row>
    <row r="10" spans="1:10" x14ac:dyDescent="0.3">
      <c r="A10" s="8"/>
      <c r="B10" s="8" t="s">
        <v>14</v>
      </c>
      <c r="C10" t="s">
        <v>9</v>
      </c>
      <c r="D10">
        <v>2.7590457204991301</v>
      </c>
      <c r="E10">
        <v>0.34239736094864998</v>
      </c>
      <c r="F10" t="str">
        <f>TEXT(mean_min_max_v2[[#This Row],[gm30_mean]],"0.00")</f>
        <v>2.76</v>
      </c>
      <c r="G10" t="str">
        <f>TEXT(mean_min_max_v2[[#This Row],[gm30_se]],"0.00")</f>
        <v>0.34</v>
      </c>
      <c r="H10" s="7" t="str">
        <f t="shared" si="0"/>
        <v>2.76 ± 0.34</v>
      </c>
      <c r="I10" s="10">
        <v>4.73813722053759</v>
      </c>
      <c r="J10" s="10">
        <v>1.74110112659225</v>
      </c>
    </row>
    <row r="11" spans="1:10" x14ac:dyDescent="0.3">
      <c r="A11" s="8"/>
      <c r="B11" s="8"/>
      <c r="C11" t="s">
        <v>10</v>
      </c>
      <c r="D11">
        <v>18.161782732535201</v>
      </c>
      <c r="E11">
        <v>3.2826703540375499</v>
      </c>
      <c r="F11" t="str">
        <f>TEXT(mean_min_max_v2[[#This Row],[gm30_mean]],"0.00")</f>
        <v>18.16</v>
      </c>
      <c r="G11" t="str">
        <f>TEXT(mean_min_max_v2[[#This Row],[gm30_se]],"0.00")</f>
        <v>3.28</v>
      </c>
      <c r="H11" s="7" t="str">
        <f t="shared" si="0"/>
        <v>18.16 ± 3.28</v>
      </c>
      <c r="I11" s="10">
        <v>34.812083854528197</v>
      </c>
      <c r="J11" s="10">
        <v>7.2747863487914604</v>
      </c>
    </row>
    <row r="12" spans="1:10" x14ac:dyDescent="0.3">
      <c r="A12" s="8">
        <v>2020</v>
      </c>
      <c r="B12" s="8" t="s">
        <v>8</v>
      </c>
      <c r="C12" t="s">
        <v>9</v>
      </c>
      <c r="D12">
        <v>7.8426100761018098</v>
      </c>
      <c r="E12">
        <v>0.65366968065458297</v>
      </c>
      <c r="F12" t="str">
        <f>TEXT(mean_min_max_v2[[#This Row],[gm30_mean]],"0.00")</f>
        <v>7.84</v>
      </c>
      <c r="G12" t="str">
        <f>TEXT(mean_min_max_v2[[#This Row],[gm30_se]],"0.00")</f>
        <v>0.65</v>
      </c>
      <c r="H12" s="7" t="str">
        <f t="shared" si="0"/>
        <v>7.84 ± 0.65</v>
      </c>
      <c r="I12" s="10">
        <v>10.3680519279421</v>
      </c>
      <c r="J12" s="10">
        <v>4.0246932341711199</v>
      </c>
    </row>
    <row r="13" spans="1:10" x14ac:dyDescent="0.3">
      <c r="A13" s="8"/>
      <c r="B13" s="8"/>
      <c r="C13" t="s">
        <v>10</v>
      </c>
      <c r="D13">
        <v>61.090734003549798</v>
      </c>
      <c r="E13">
        <v>8.0758198448653502</v>
      </c>
      <c r="F13" t="str">
        <f>TEXT(mean_min_max_v2[[#This Row],[gm30_mean]],"0.00")</f>
        <v>61.09</v>
      </c>
      <c r="G13" t="str">
        <f>TEXT(mean_min_max_v2[[#This Row],[gm30_se]],"0.00")</f>
        <v>8.08</v>
      </c>
      <c r="H13" s="7" t="str">
        <f t="shared" si="0"/>
        <v>61.09 ± 8.08</v>
      </c>
      <c r="I13" s="10">
        <v>94.869786762252403</v>
      </c>
      <c r="J13" s="10">
        <v>33.521333078293203</v>
      </c>
    </row>
    <row r="14" spans="1:10" x14ac:dyDescent="0.3">
      <c r="A14" s="8"/>
      <c r="B14" s="8" t="s">
        <v>11</v>
      </c>
      <c r="C14" t="s">
        <v>9</v>
      </c>
      <c r="D14">
        <v>4.5212517687168701</v>
      </c>
      <c r="E14">
        <v>0.61520949593577001</v>
      </c>
      <c r="F14" t="str">
        <f>TEXT(mean_min_max_v2[[#This Row],[gm30_mean]],"0.00")</f>
        <v>4.52</v>
      </c>
      <c r="G14" t="str">
        <f>TEXT(mean_min_max_v2[[#This Row],[gm30_se]],"0.00")</f>
        <v>0.62</v>
      </c>
      <c r="H14" s="7" t="str">
        <f t="shared" si="0"/>
        <v>4.52 ± 0.62</v>
      </c>
      <c r="I14" s="10">
        <v>8.2412537011387101</v>
      </c>
      <c r="J14" s="10">
        <v>2.83148508042306</v>
      </c>
    </row>
    <row r="15" spans="1:10" x14ac:dyDescent="0.3">
      <c r="A15" s="8"/>
      <c r="B15" s="8"/>
      <c r="C15" t="s">
        <v>10</v>
      </c>
      <c r="D15">
        <v>18.899875235115001</v>
      </c>
      <c r="E15">
        <v>1.31663208379154</v>
      </c>
      <c r="F15" t="str">
        <f>TEXT(mean_min_max_v2[[#This Row],[gm30_mean]],"0.00")</f>
        <v>18.90</v>
      </c>
      <c r="G15" t="str">
        <f>TEXT(mean_min_max_v2[[#This Row],[gm30_se]],"0.00")</f>
        <v>1.32</v>
      </c>
      <c r="H15" s="7" t="str">
        <f t="shared" si="0"/>
        <v>18.90 ± 1.32</v>
      </c>
      <c r="I15" s="10">
        <v>24.4288965573739</v>
      </c>
      <c r="J15" s="10">
        <v>12.6165197514936</v>
      </c>
    </row>
    <row r="16" spans="1:10" x14ac:dyDescent="0.3">
      <c r="A16" s="8"/>
      <c r="B16" s="8" t="s">
        <v>12</v>
      </c>
      <c r="C16" t="s">
        <v>9</v>
      </c>
      <c r="D16">
        <v>6.05407505497858</v>
      </c>
      <c r="E16">
        <v>0.763966420559824</v>
      </c>
      <c r="F16" t="str">
        <f>TEXT(mean_min_max_v2[[#This Row],[gm30_mean]],"0.00")</f>
        <v>6.05</v>
      </c>
      <c r="G16" t="str">
        <f>TEXT(mean_min_max_v2[[#This Row],[gm30_se]],"0.00")</f>
        <v>0.76</v>
      </c>
      <c r="H16" s="7" t="str">
        <f t="shared" si="0"/>
        <v>6.05 ± 0.76</v>
      </c>
      <c r="I16" s="10">
        <v>10.021665914008899</v>
      </c>
      <c r="J16" s="10">
        <v>2.6051710846973499</v>
      </c>
    </row>
    <row r="17" spans="1:10" x14ac:dyDescent="0.3">
      <c r="A17" s="8"/>
      <c r="B17" s="8"/>
      <c r="C17" t="s">
        <v>10</v>
      </c>
      <c r="D17">
        <v>12.8440808110795</v>
      </c>
      <c r="E17">
        <v>1.6585306428645099</v>
      </c>
      <c r="F17" t="str">
        <f>TEXT(mean_min_max_v2[[#This Row],[gm30_mean]],"0.00")</f>
        <v>12.84</v>
      </c>
      <c r="G17" t="str">
        <f>TEXT(mean_min_max_v2[[#This Row],[gm30_se]],"0.00")</f>
        <v>1.66</v>
      </c>
      <c r="H17" s="7" t="str">
        <f t="shared" si="0"/>
        <v>12.84 ± 1.66</v>
      </c>
      <c r="I17" s="10">
        <v>20.327980051809401</v>
      </c>
      <c r="J17" s="10">
        <v>7.0329952651989496</v>
      </c>
    </row>
    <row r="18" spans="1:10" x14ac:dyDescent="0.3">
      <c r="A18" s="8"/>
      <c r="B18" s="8" t="s">
        <v>13</v>
      </c>
      <c r="C18" t="s">
        <v>9</v>
      </c>
      <c r="D18">
        <v>29.091066247627399</v>
      </c>
      <c r="E18">
        <v>2.7933512119726398</v>
      </c>
      <c r="F18" t="str">
        <f>TEXT(mean_min_max_v2[[#This Row],[gm30_mean]],"0.00")</f>
        <v>29.09</v>
      </c>
      <c r="G18" t="str">
        <f>TEXT(mean_min_max_v2[[#This Row],[gm30_se]],"0.00")</f>
        <v>2.79</v>
      </c>
      <c r="H18" s="7" t="str">
        <f t="shared" si="0"/>
        <v>29.09 ± 2.79</v>
      </c>
      <c r="I18" s="10">
        <v>39.749562372344698</v>
      </c>
      <c r="J18" s="10">
        <v>14.5397165939973</v>
      </c>
    </row>
    <row r="19" spans="1:10" x14ac:dyDescent="0.3">
      <c r="A19" s="8"/>
      <c r="B19" s="8"/>
      <c r="C19" t="s">
        <v>10</v>
      </c>
      <c r="D19">
        <v>47.011272504683198</v>
      </c>
      <c r="E19">
        <v>8.7119977478175201</v>
      </c>
      <c r="F19" t="str">
        <f>TEXT(mean_min_max_v2[[#This Row],[gm30_mean]],"0.00")</f>
        <v>47.01</v>
      </c>
      <c r="G19" t="str">
        <f>TEXT(mean_min_max_v2[[#This Row],[gm30_se]],"0.00")</f>
        <v>8.71</v>
      </c>
      <c r="H19" s="7" t="str">
        <f t="shared" si="0"/>
        <v>47.01 ± 8.71</v>
      </c>
      <c r="I19" s="10">
        <v>79.4391344373865</v>
      </c>
      <c r="J19" s="10">
        <v>13.0524848610745</v>
      </c>
    </row>
    <row r="20" spans="1:10" x14ac:dyDescent="0.3">
      <c r="A20" s="8"/>
      <c r="B20" s="8" t="s">
        <v>14</v>
      </c>
      <c r="C20" t="s">
        <v>9</v>
      </c>
      <c r="D20">
        <v>1.4769548053293999</v>
      </c>
      <c r="E20">
        <v>0.100037527133377</v>
      </c>
      <c r="F20" t="str">
        <f>TEXT(mean_min_max_v2[[#This Row],[gm30_mean]],"0.00")</f>
        <v>1.48</v>
      </c>
      <c r="G20" t="str">
        <f>TEXT(mean_min_max_v2[[#This Row],[gm30_se]],"0.00")</f>
        <v>0.10</v>
      </c>
      <c r="H20" s="7" t="str">
        <f t="shared" si="0"/>
        <v>1.48 ± 0.10</v>
      </c>
      <c r="I20" s="10">
        <v>1.8881750225898</v>
      </c>
      <c r="J20" s="10">
        <v>1</v>
      </c>
    </row>
    <row r="21" spans="1:10" x14ac:dyDescent="0.3">
      <c r="A21" s="8"/>
      <c r="B21" s="8"/>
      <c r="C21" t="s">
        <v>10</v>
      </c>
      <c r="D21">
        <v>11.2160317174366</v>
      </c>
      <c r="E21">
        <v>1.3419726173611399</v>
      </c>
      <c r="F21" t="str">
        <f>TEXT(mean_min_max_v2[[#This Row],[gm30_mean]],"0.00")</f>
        <v>11.22</v>
      </c>
      <c r="G21" t="str">
        <f>TEXT(mean_min_max_v2[[#This Row],[gm30_se]],"0.00")</f>
        <v>1.34</v>
      </c>
      <c r="H21" s="7" t="str">
        <f t="shared" si="0"/>
        <v>11.22 ± 1.34</v>
      </c>
      <c r="I21" s="10">
        <v>15.9219970475043</v>
      </c>
      <c r="J21" s="10">
        <v>6.0127696040083496</v>
      </c>
    </row>
  </sheetData>
  <mergeCells count="12">
    <mergeCell ref="B18:B19"/>
    <mergeCell ref="B20:B21"/>
    <mergeCell ref="A2:A11"/>
    <mergeCell ref="A12:A21"/>
    <mergeCell ref="B2:B3"/>
    <mergeCell ref="B4:B5"/>
    <mergeCell ref="B6:B7"/>
    <mergeCell ref="B8:B9"/>
    <mergeCell ref="B10:B11"/>
    <mergeCell ref="B12:B13"/>
    <mergeCell ref="B14:B15"/>
    <mergeCell ref="B16:B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4 H Z F U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D g d k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H Z F U s C R r 9 1 b A Q A A h Q I A A B M A H A B G b 3 J t d W x h c y 9 T Z W N 0 a W 9 u M S 5 t I K I Y A C i g F A A A A A A A A A A A A A A A A A A A A A A A A A A A A H 2 R W 2 v C M B T H 3 w v 9 D q F 7 q R C K d j c 2 6 c O s c 4 7 B 2 K h j D 3 a U 2 J 5 p I B f J R S z i d 1 + 6 K g 7 n F s j t / z v 8 c 8 6 J h t J Q K V D W 7 r 2 + 7 / m e X h A F F e J A R M G p m 2 R d r G K U I A b G 9 5 A b m b S q B K e k e h U N Z W k 5 C B O O K I M o l c K 4 i w 6 D 9 D Z / 0 6 B 0 P u B Q g 8 r 3 c T p / o G Z s Z / n T + 6 g Y A C k X R U b 4 k l E x L + J u 7 8 Y t c f d / K K 1 Z W p M f Z R i V e h V 0 8 H Q I j H J q Q C U B D j B K J b N c 6 O Q a o 3 t R y s p Z J b 3 4 M s b o 1 U o D m a k Z J I d j 9 C w F f H R w W + l Z 8 K I k d 6 x C Y y C V K y d w Z U / I z A X u y E 4 P 2 6 Z g N N 3 p d 4 x l J W F E 6 c Q o + 9 M y X R A x d 4 6 T e g k H u 4 k i Q n 9 K x d u E G 6 j D E + / j z S a o g S h X 2 q M w V x d R E 7 n F a B M w W Z L m G x 0 x T k M G 1 u Y b V M S Q o p F + k T k / 7 x Z N H / d E W D 4 D d W A a / i K u 6 X 8 i e u y 3 7 f g e F S c b 0 P 8 C U E s B A i 0 A F A A C A A g A 4 H Z F U t H d V o y m A A A A + A A A A B I A A A A A A A A A A A A A A A A A A A A A A E N v b m Z p Z y 9 Q Y W N r Y W d l L n h t b F B L A Q I t A B Q A A g A I A O B 2 R V I P y u m r p A A A A O k A A A A T A A A A A A A A A A A A A A A A A P I A A A B b Q 2 9 u d G V u d F 9 U e X B l c 1 0 u e G 1 s U E s B A i 0 A F A A C A A g A 4 H Z F U s C R r 9 1 b A Q A A h Q I A A B M A A A A A A A A A A A A A A A A A 4 w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w A A A A A A A B R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5 f b W l u X 2 1 h e F 9 2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l Y W 5 f b W l u X 2 1 h e F 9 2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V U M j M 6 N T U 6 M D E u M z I y O D M 1 N l o i I C 8 + P E V u d H J 5 I F R 5 c G U 9 I k Z p b G x D b 2 x 1 b W 5 U e X B l c y I g V m F s d W U 9 I n N B d 1 l H Q l F V R k J R P T 0 i I C 8 + P E V u d H J 5 I F R 5 c G U 9 I k Z p b G x D b 2 x 1 b W 5 O Y W 1 l c y I g V m F s d W U 9 I n N b J n F 1 b 3 Q 7 e W V h c i Z x d W 9 0 O y w m c X V v d D t s b 2 N h d G l v b i Z x d W 9 0 O y w m c X V v d D t k Y X R h X 3 R 5 c G U m c X V v d D s s J n F 1 b 3 Q 7 Z 2 0 z M F 9 t Z W F u J n F 1 b 3 Q 7 L C Z x d W 9 0 O 2 d t M z B f c 2 U m c X V v d D s s J n F 1 b 3 Q 7 Z 2 0 z M F 9 t Y X g m c X V v d D s s J n F 1 b 3 Q 7 Z 2 0 z M F 9 t a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u X 2 1 p b l 9 t Y X h f d j I v Q 2 h h b m d l Z C B U e X B l L n t 5 Z W F y L D B 9 J n F 1 b 3 Q 7 L C Z x d W 9 0 O 1 N l Y 3 R p b 2 4 x L 2 1 l Y W 5 f b W l u X 2 1 h e F 9 2 M i 9 D a G F u Z 2 V k I F R 5 c G U u e 2 x v Y 2 F 0 a W 9 u L D F 9 J n F 1 b 3 Q 7 L C Z x d W 9 0 O 1 N l Y 3 R p b 2 4 x L 2 1 l Y W 5 f b W l u X 2 1 h e F 9 2 M i 9 D a G F u Z 2 V k I F R 5 c G U u e 2 R h d G F f d H l w Z S w y f S Z x d W 9 0 O y w m c X V v d D t T Z W N 0 a W 9 u M S 9 t Z W F u X 2 1 p b l 9 t Y X h f d j I v Q 2 h h b m d l Z C B U e X B l L n t n b T M w X 2 1 l Y W 4 s M 3 0 m c X V v d D s s J n F 1 b 3 Q 7 U 2 V j d G l v b j E v b W V h b l 9 t a W 5 f b W F 4 X 3 Y y L 0 N o Y W 5 n Z W Q g V H l w Z S 5 7 Z 2 0 z M F 9 z Z S w 0 f S Z x d W 9 0 O y w m c X V v d D t T Z W N 0 a W 9 u M S 9 t Z W F u X 2 1 p b l 9 t Y X h f d j I v Q 2 h h b m d l Z C B U e X B l L n t n b T M w X 2 1 h e C w 1 f S Z x d W 9 0 O y w m c X V v d D t T Z W N 0 a W 9 u M S 9 t Z W F u X 2 1 p b l 9 t Y X h f d j I v Q 2 h h b m d l Z C B U e X B l L n t n b T M w X 2 1 p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W F u X 2 1 p b l 9 t Y X h f d j I v Q 2 h h b m d l Z C B U e X B l L n t 5 Z W F y L D B 9 J n F 1 b 3 Q 7 L C Z x d W 9 0 O 1 N l Y 3 R p b 2 4 x L 2 1 l Y W 5 f b W l u X 2 1 h e F 9 2 M i 9 D a G F u Z 2 V k I F R 5 c G U u e 2 x v Y 2 F 0 a W 9 u L D F 9 J n F 1 b 3 Q 7 L C Z x d W 9 0 O 1 N l Y 3 R p b 2 4 x L 2 1 l Y W 5 f b W l u X 2 1 h e F 9 2 M i 9 D a G F u Z 2 V k I F R 5 c G U u e 2 R h d G F f d H l w Z S w y f S Z x d W 9 0 O y w m c X V v d D t T Z W N 0 a W 9 u M S 9 t Z W F u X 2 1 p b l 9 t Y X h f d j I v Q 2 h h b m d l Z C B U e X B l L n t n b T M w X 2 1 l Y W 4 s M 3 0 m c X V v d D s s J n F 1 b 3 Q 7 U 2 V j d G l v b j E v b W V h b l 9 t a W 5 f b W F 4 X 3 Y y L 0 N o Y W 5 n Z W Q g V H l w Z S 5 7 Z 2 0 z M F 9 z Z S w 0 f S Z x d W 9 0 O y w m c X V v d D t T Z W N 0 a W 9 u M S 9 t Z W F u X 2 1 p b l 9 t Y X h f d j I v Q 2 h h b m d l Z C B U e X B l L n t n b T M w X 2 1 h e C w 1 f S Z x d W 9 0 O y w m c X V v d D t T Z W N 0 a W 9 u M S 9 t Z W F u X 2 1 p b l 9 t Y X h f d j I v Q 2 h h b m d l Z C B U e X B l L n t n b T M w X 2 1 p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b l 9 t a W 5 f b W F 4 X 3 Y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5 f b W l u X 2 1 h e F 9 2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X 2 1 p b l 9 t Y X h f d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p C o w F J n 8 0 W J 9 N z a 6 A x U z w A A A A A C A A A A A A A D Z g A A w A A A A B A A A A A s c d 3 l f L X t z w D q k n j 2 n + D g A A A A A A S A A A C g A A A A E A A A A I K 0 j O T i W b r 3 M z y 0 4 J U H 5 Z B Q A A A A l r C y L 4 F 7 M x N w g V 2 j E Y L P Z B p e A X 4 c w W H f g V z D S b 4 8 a B N f k B h F E D 1 r u 2 E 5 / B v T Y m T k H D 9 x n o / j + 8 k f 5 5 7 l / q e s 2 y 6 k 3 N N 0 0 X y w W M D u i d j t R / I U A A A A 9 8 r v p b b 3 Y 2 2 q O g z b C J B T x a a a + O Q = < / D a t a M a s h u p > 
</file>

<file path=customXml/itemProps1.xml><?xml version="1.0" encoding="utf-8"?>
<ds:datastoreItem xmlns:ds="http://schemas.openxmlformats.org/officeDocument/2006/customXml" ds:itemID="{2A16CC8C-E6DB-49D0-B9F4-A0BD070AE2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2021-02-06T00:23:11Z</dcterms:modified>
</cp:coreProperties>
</file>