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Bmeyer\Documents\GitHub\KWF_Metals_2020\data\"/>
    </mc:Choice>
  </mc:AlternateContent>
  <bookViews>
    <workbookView xWindow="0" yWindow="456" windowWidth="25596" windowHeight="14424" tabRatio="925" firstSheet="4" activeTab="4"/>
  </bookViews>
  <sheets>
    <sheet name="Comments, notes" sheetId="2" r:id="rId1"/>
    <sheet name="FINALREPORT_ZnCuSmplg_19-20_RDL" sheetId="4" r:id="rId2"/>
    <sheet name="FINALREPORT_ZnCuSampling_19-20" sheetId="3" r:id="rId3"/>
    <sheet name="FINALREPORT_Baseline_19-20_RDL" sheetId="7" r:id="rId4"/>
    <sheet name="BM_format_2020" sheetId="9" r:id="rId5"/>
    <sheet name="FINALREPORT_Baseline_19-20" sheetId="6" r:id="rId6"/>
    <sheet name="FINALREPORT_Weather" sheetId="8" r:id="rId7"/>
    <sheet name="Raw_Baseline_19-20" sheetId="5" r:id="rId8"/>
    <sheet name="Raw_ZnCuSampling_2020" sheetId="1" r:id="rId9"/>
    <sheet name="BM_Edit_FINALREPORT_ZnCuSmplg_1" sheetId="10" r:id="rId10"/>
  </sheets>
  <definedNames>
    <definedName name="_xlnm._FilterDatabase" localSheetId="5" hidden="1">#REF!</definedName>
    <definedName name="_xlnm._FilterDatabase" localSheetId="7" hidden="1">'Raw_Baseline_19-20'!$A$1:$AA$41</definedName>
    <definedName name="_xlnm._FilterDatabase" localSheetId="8">Raw_ZnCuSampling_2020!$A$1:$BZ$24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5" l="1"/>
  <c r="R4" i="5" s="1"/>
  <c r="S3" i="5"/>
  <c r="R3" i="5" s="1"/>
  <c r="S2" i="5"/>
  <c r="R2" i="5" s="1"/>
  <c r="K4" i="5" l="1"/>
  <c r="K3" i="5"/>
  <c r="K2" i="5"/>
  <c r="S30" i="5"/>
  <c r="R30" i="5" s="1"/>
  <c r="S17" i="5"/>
  <c r="R17" i="5" s="1"/>
  <c r="S10" i="5"/>
  <c r="R10" i="5" s="1"/>
  <c r="S6" i="5"/>
  <c r="K6" i="5" s="1"/>
  <c r="S7" i="5"/>
  <c r="K7" i="5" s="1"/>
  <c r="S8" i="5"/>
  <c r="R8" i="5" s="1"/>
  <c r="S9" i="5"/>
  <c r="R9" i="5" s="1"/>
  <c r="S11" i="5"/>
  <c r="K11" i="5" s="1"/>
  <c r="S12" i="5"/>
  <c r="R12" i="5" s="1"/>
  <c r="S13" i="5"/>
  <c r="K13" i="5" s="1"/>
  <c r="S14" i="5"/>
  <c r="R14" i="5" s="1"/>
  <c r="S15" i="5"/>
  <c r="K15" i="5" s="1"/>
  <c r="S16" i="5"/>
  <c r="R16" i="5" s="1"/>
  <c r="S18" i="5"/>
  <c r="R18" i="5" s="1"/>
  <c r="S19" i="5"/>
  <c r="R19" i="5" s="1"/>
  <c r="S20" i="5"/>
  <c r="K20" i="5" s="1"/>
  <c r="S21" i="5"/>
  <c r="K21" i="5" s="1"/>
  <c r="S22" i="5"/>
  <c r="K22" i="5" s="1"/>
  <c r="S23" i="5"/>
  <c r="R23" i="5" s="1"/>
  <c r="S24" i="5"/>
  <c r="R24" i="5" s="1"/>
  <c r="S25" i="5"/>
  <c r="K25" i="5" s="1"/>
  <c r="S26" i="5"/>
  <c r="R26" i="5" s="1"/>
  <c r="S27" i="5"/>
  <c r="K27" i="5" s="1"/>
  <c r="S28" i="5"/>
  <c r="K28" i="5" s="1"/>
  <c r="S29" i="5"/>
  <c r="R29" i="5" s="1"/>
  <c r="S31" i="5"/>
  <c r="K31" i="5" s="1"/>
  <c r="S32" i="5"/>
  <c r="R32" i="5" s="1"/>
  <c r="S33" i="5"/>
  <c r="R33" i="5" s="1"/>
  <c r="S34" i="5"/>
  <c r="K34" i="5" s="1"/>
  <c r="S35" i="5"/>
  <c r="R35" i="5" s="1"/>
  <c r="S36" i="5"/>
  <c r="R36" i="5" s="1"/>
  <c r="S37" i="5"/>
  <c r="R37" i="5" s="1"/>
  <c r="S38" i="5"/>
  <c r="R38" i="5" s="1"/>
  <c r="S39" i="5"/>
  <c r="K39" i="5" s="1"/>
  <c r="S40" i="5"/>
  <c r="R40" i="5" s="1"/>
  <c r="S41" i="5"/>
  <c r="R41" i="5" s="1"/>
  <c r="S5" i="5"/>
  <c r="K5" i="5" s="1"/>
  <c r="W2" i="1"/>
  <c r="V2" i="1" s="1"/>
  <c r="K19" i="5"/>
  <c r="K26" i="5" l="1"/>
  <c r="K8" i="5"/>
  <c r="K18" i="5"/>
  <c r="R11" i="5"/>
  <c r="K33" i="5"/>
  <c r="R31" i="5"/>
  <c r="R20" i="5"/>
  <c r="K38" i="5"/>
  <c r="R21" i="5"/>
  <c r="K36" i="5"/>
  <c r="K37" i="5"/>
  <c r="K35" i="5"/>
  <c r="R15" i="5"/>
  <c r="R39" i="5"/>
  <c r="R13" i="5"/>
  <c r="K12" i="5"/>
  <c r="R28" i="5"/>
  <c r="R27" i="5"/>
  <c r="R22" i="5"/>
  <c r="R7" i="5"/>
  <c r="K41" i="5"/>
  <c r="R5" i="5"/>
  <c r="R34" i="5"/>
  <c r="R25" i="5"/>
  <c r="R6" i="5"/>
  <c r="K24" i="5"/>
  <c r="K30" i="5"/>
  <c r="K17" i="5"/>
  <c r="K10" i="5"/>
  <c r="K29" i="5"/>
  <c r="K9" i="5"/>
  <c r="K16" i="5"/>
  <c r="K40" i="5"/>
  <c r="K32" i="5"/>
  <c r="K23" i="5"/>
  <c r="K14" i="5"/>
  <c r="W12" i="1" l="1"/>
  <c r="V12" i="1" s="1"/>
  <c r="M4" i="1" l="1"/>
  <c r="M8" i="1"/>
  <c r="M12" i="1"/>
  <c r="M2" i="1"/>
  <c r="W3" i="1"/>
  <c r="V3" i="1" s="1"/>
  <c r="W4" i="1"/>
  <c r="V4" i="1" s="1"/>
  <c r="W5" i="1"/>
  <c r="V5" i="1" s="1"/>
  <c r="W6" i="1"/>
  <c r="V6" i="1" s="1"/>
  <c r="W7" i="1"/>
  <c r="V7" i="1" s="1"/>
  <c r="W8" i="1"/>
  <c r="V8" i="1" s="1"/>
  <c r="W9" i="1"/>
  <c r="V9" i="1" s="1"/>
  <c r="W10" i="1"/>
  <c r="V10" i="1" s="1"/>
  <c r="W11" i="1"/>
  <c r="V11" i="1" s="1"/>
  <c r="W13" i="1"/>
  <c r="V13" i="1" s="1"/>
  <c r="W14" i="1"/>
  <c r="V14" i="1" s="1"/>
  <c r="W15" i="1"/>
  <c r="V15" i="1" s="1"/>
  <c r="W16" i="1"/>
  <c r="V16" i="1" s="1"/>
  <c r="W17" i="1"/>
  <c r="V17" i="1" s="1"/>
  <c r="W18" i="1"/>
  <c r="V18" i="1" s="1"/>
  <c r="W19" i="1"/>
  <c r="V19" i="1" s="1"/>
  <c r="W20" i="1"/>
  <c r="V20" i="1" s="1"/>
  <c r="W21" i="1"/>
  <c r="V21" i="1" s="1"/>
  <c r="W22" i="1"/>
  <c r="V22" i="1" s="1"/>
  <c r="W23" i="1"/>
  <c r="V23" i="1" s="1"/>
  <c r="W24" i="1"/>
  <c r="V24" i="1" s="1"/>
  <c r="M22" i="1" l="1"/>
  <c r="M18" i="1"/>
  <c r="M14" i="1"/>
  <c r="M10" i="1"/>
  <c r="M6" i="1"/>
  <c r="M21" i="1"/>
  <c r="M17" i="1"/>
  <c r="M13" i="1"/>
  <c r="M9" i="1"/>
  <c r="M5" i="1"/>
  <c r="M20" i="1"/>
  <c r="M24" i="1"/>
  <c r="M16" i="1"/>
  <c r="M23" i="1"/>
  <c r="M19" i="1"/>
  <c r="M15" i="1"/>
  <c r="M11" i="1"/>
  <c r="M7" i="1"/>
  <c r="M3" i="1"/>
</calcChain>
</file>

<file path=xl/sharedStrings.xml><?xml version="1.0" encoding="utf-8"?>
<sst xmlns="http://schemas.openxmlformats.org/spreadsheetml/2006/main" count="1724" uniqueCount="258">
  <si>
    <t>KR RM 70-Jims Landing</t>
  </si>
  <si>
    <t>Copper</t>
  </si>
  <si>
    <t>ug/l</t>
  </si>
  <si>
    <t>J</t>
  </si>
  <si>
    <t>Zinc</t>
  </si>
  <si>
    <t>U</t>
  </si>
  <si>
    <t>Total Calcium</t>
  </si>
  <si>
    <t>mg/L</t>
  </si>
  <si>
    <t>Total Magnesium</t>
  </si>
  <si>
    <t>KR RM 19-Slikok Creek</t>
  </si>
  <si>
    <t>Duplicate</t>
  </si>
  <si>
    <t>N</t>
  </si>
  <si>
    <t>Y</t>
  </si>
  <si>
    <t>Site</t>
  </si>
  <si>
    <t>Date</t>
  </si>
  <si>
    <t>Result</t>
  </si>
  <si>
    <t>Code</t>
  </si>
  <si>
    <t>LOQ/MRL</t>
  </si>
  <si>
    <t>Limit of Quantitation/METHOD REPORTING LIMIT</t>
  </si>
  <si>
    <t>Detection Limit/METHOD DETECTION LIMIT</t>
  </si>
  <si>
    <t>Sample is &gt;MDL but &lt;MRL: detected but not reportable</t>
  </si>
  <si>
    <t>J=</t>
  </si>
  <si>
    <t>Sample is &lt;MDL and &lt;MRL: detected but not reportable</t>
  </si>
  <si>
    <t>U=</t>
  </si>
  <si>
    <t>Not detected at or below MDL</t>
  </si>
  <si>
    <t>Detected aboe MDL but less than MRL</t>
  </si>
  <si>
    <t>Lowest [] that can be detected with confidence (different for each lab; not quantifiable-presence/absence)</t>
  </si>
  <si>
    <t>DL/MDL</t>
  </si>
  <si>
    <t>Lowest [] that can be reliably measured (different for each lab; quantifiable; statistical calculation)</t>
  </si>
  <si>
    <t>Notes</t>
  </si>
  <si>
    <t>Year</t>
  </si>
  <si>
    <t>No Name Creek</t>
  </si>
  <si>
    <t>KR RM 50-Skilak Lake Outlet</t>
  </si>
  <si>
    <t xml:space="preserve">Slikok Creek </t>
  </si>
  <si>
    <t xml:space="preserve">Soldotna Creek </t>
  </si>
  <si>
    <t>Beaver Creek</t>
  </si>
  <si>
    <t>Parameter</t>
  </si>
  <si>
    <t>Season</t>
  </si>
  <si>
    <t>spring</t>
  </si>
  <si>
    <t>summer</t>
  </si>
  <si>
    <t>Units</t>
  </si>
  <si>
    <t>(none)</t>
  </si>
  <si>
    <t>CCC</t>
  </si>
  <si>
    <t>CCC=</t>
  </si>
  <si>
    <t>criteria continuous concentration</t>
  </si>
  <si>
    <t>CF</t>
  </si>
  <si>
    <t>conversion factor</t>
  </si>
  <si>
    <t>Cu</t>
  </si>
  <si>
    <t>Zn</t>
  </si>
  <si>
    <t>CF=</t>
  </si>
  <si>
    <t>Hardness</t>
  </si>
  <si>
    <t>(Ca*2.497)+(Mg*4.119)</t>
  </si>
  <si>
    <t>e^(0.8545(ln hardness)-1.702)* (0.960)</t>
  </si>
  <si>
    <t>e^(0.8473(ln hardness)+0.884)* (0.986)</t>
  </si>
  <si>
    <t>River mile</t>
  </si>
  <si>
    <t>Site name</t>
  </si>
  <si>
    <t>Location on Kenai River</t>
  </si>
  <si>
    <t>Hardness (mg/L)</t>
  </si>
  <si>
    <t>Standard: CCC (ug/L)</t>
  </si>
  <si>
    <t>Tributary</t>
  </si>
  <si>
    <t>Mainstem</t>
  </si>
  <si>
    <t>NA</t>
  </si>
  <si>
    <t>Slikok Creek</t>
  </si>
  <si>
    <t>Soldotna Creek</t>
  </si>
  <si>
    <t>Skilak Lake Outlet</t>
  </si>
  <si>
    <t>Jim's Landing</t>
  </si>
  <si>
    <t>5U</t>
  </si>
  <si>
    <t>3.55J</t>
  </si>
  <si>
    <t>Slikok Creek-Kenai River Confluence</t>
  </si>
  <si>
    <t>98.1 (159)</t>
  </si>
  <si>
    <t>5.12J (5.77J)</t>
  </si>
  <si>
    <t>0.53 J (3.27)</t>
  </si>
  <si>
    <t>0.5 U</t>
  </si>
  <si>
    <t>0.42 J</t>
  </si>
  <si>
    <t>0.37 J</t>
  </si>
  <si>
    <t>0.39 J (0.61 J)</t>
  </si>
  <si>
    <t>0.53 J</t>
  </si>
  <si>
    <t>0.81 J</t>
  </si>
  <si>
    <t>0.472 J (0.447 J)</t>
  </si>
  <si>
    <t>0.496 J</t>
  </si>
  <si>
    <t>0.313 J</t>
  </si>
  <si>
    <t>5 U</t>
  </si>
  <si>
    <t>3.46 J</t>
  </si>
  <si>
    <t>0.341 J  (0.327 J)</t>
  </si>
  <si>
    <t>0.387 J (0.372 J)</t>
  </si>
  <si>
    <t>0.5 U (0.5 U)</t>
  </si>
  <si>
    <t>0.431 J (0.5 U)</t>
  </si>
  <si>
    <t>0.606 J (0.497 J)</t>
  </si>
  <si>
    <t>0.515 J (0.5 U)</t>
  </si>
  <si>
    <t>4.98 (4.79)</t>
  </si>
  <si>
    <t>3.95 (3.91)</t>
  </si>
  <si>
    <t>3.9 (3.84)</t>
  </si>
  <si>
    <t>5.12 (5.14)</t>
  </si>
  <si>
    <t>2.92 (2.83)</t>
  </si>
  <si>
    <t>2.36 (2.38)</t>
  </si>
  <si>
    <t>2.34 (2.31)</t>
  </si>
  <si>
    <t>6.36 (5.81)</t>
  </si>
  <si>
    <t>7.01 (6.9)</t>
  </si>
  <si>
    <t>5 U (5 U)</t>
  </si>
  <si>
    <t>3.41 J (5 U)</t>
  </si>
  <si>
    <t>69.9 (9.09 J)</t>
  </si>
  <si>
    <t>10.9 (7.05 J)</t>
  </si>
  <si>
    <t>37.7 (36)</t>
  </si>
  <si>
    <t>28.68 (28.38)</t>
  </si>
  <si>
    <t>28.31 (27.75)</t>
  </si>
  <si>
    <t>38.91 (39.08)</t>
  </si>
  <si>
    <t>20.19 (19.47)</t>
  </si>
  <si>
    <t>15.7 (15.87)</t>
  </si>
  <si>
    <t>15.58 (15.33)</t>
  </si>
  <si>
    <t>50.1 (45.09)</t>
  </si>
  <si>
    <t>56.16 (55.17)</t>
  </si>
  <si>
    <t>Spring</t>
  </si>
  <si>
    <t>Summer</t>
  </si>
  <si>
    <t>Quantity of duplicate samples with a relative percentage difference greater than 10% during zinc and copper-specific sampling events from 2019-2020.</t>
  </si>
  <si>
    <t>2019-2020 copper, zinc, and hardness results from metals-specific sampling conducted throughout the Kenai River and four of its tributaries.</t>
  </si>
  <si>
    <t>Qced Compiled_CuZnCaMg_Specific2020 on 9/2/20-MH</t>
  </si>
  <si>
    <t>Data located in Compiled_CuZnCaMg_Specific2020 was sourced from 2020-KWF_AWQMS_Results spreadsheet on server.</t>
  </si>
  <si>
    <t>Data completion comments</t>
  </si>
  <si>
    <t>RM 10.1 - Upstream of Beaver Creek</t>
  </si>
  <si>
    <t>ug/L</t>
  </si>
  <si>
    <t>Zinc</t>
    <phoneticPr fontId="0" type="noConversion"/>
  </si>
  <si>
    <t>ug/L</t>
    <phoneticPr fontId="0" type="noConversion"/>
  </si>
  <si>
    <t>(none)</t>
    <phoneticPr fontId="0" type="noConversion"/>
  </si>
  <si>
    <t>N</t>
    <phoneticPr fontId="0" type="noConversion"/>
  </si>
  <si>
    <t>Calcium</t>
    <phoneticPr fontId="0" type="noConversion"/>
  </si>
  <si>
    <t>Magnesium</t>
    <phoneticPr fontId="0" type="noConversion"/>
  </si>
  <si>
    <t>RM 12.5 - Pillars</t>
  </si>
  <si>
    <t>RM 18 - Poachers Cove</t>
  </si>
  <si>
    <t>U</t>
    <phoneticPr fontId="0" type="noConversion"/>
  </si>
  <si>
    <t>Y</t>
    <phoneticPr fontId="0" type="noConversion"/>
  </si>
  <si>
    <t>RM 21 - Soldotna Bridge</t>
  </si>
  <si>
    <t>RM 23 - Swiftwater Park</t>
  </si>
  <si>
    <t>Funny River</t>
  </si>
  <si>
    <t>RM 6.5 - Cunningham Park</t>
  </si>
  <si>
    <t>J</t>
    <phoneticPr fontId="0" type="noConversion"/>
  </si>
  <si>
    <t>RM 1.5 - Kenai Docks</t>
  </si>
  <si>
    <t>2020 data: Raw_ZnCuSampling_2020 spreadsheet in this file (which is originally from the 2020 AWQMS file). 2019 data: 2019_KWF_ZnCuResults_FinalReportData under "Reports" on server</t>
  </si>
  <si>
    <t>21.36 (21.07)</t>
  </si>
  <si>
    <t>21.5 (21.7)</t>
  </si>
  <si>
    <t>63.31 (62.36)</t>
  </si>
  <si>
    <t>26.61 (25.8)</t>
  </si>
  <si>
    <t>46.39 (46.56)</t>
  </si>
  <si>
    <t>45.16 (43.43)</t>
  </si>
  <si>
    <t>35.83 (35.51)</t>
  </si>
  <si>
    <t>35.43 (34.84)</t>
  </si>
  <si>
    <t>57.47 (52.56)</t>
  </si>
  <si>
    <t>Result (ug/L)</t>
  </si>
  <si>
    <t>CCC= criterion continuous concentration (freshwater)
()= duplicate sample
J= quantitation is an estimate
U= analyte was analyzed for but not detected</t>
  </si>
  <si>
    <t>Copper, zinc exceedances based on water quality criteria for aquatic life for fresh water (chronic exposure) established by Alaska Department of Environmental Conservation</t>
  </si>
  <si>
    <t>Any spreadsheet in this file with "FINALREPORT" included in its title includes a table to be inserted into the final report.</t>
  </si>
  <si>
    <t>Completed FINALREPORT_ZnCuSampling_19-20 on 9/3/2020. - MH</t>
  </si>
  <si>
    <t>Completed FINALREPORT_ZnCuSmplg_19-20_RDL on 9/2/2020 -MH</t>
  </si>
  <si>
    <t>Calcium</t>
  </si>
  <si>
    <t>Magnesium</t>
  </si>
  <si>
    <t>0.668 J</t>
  </si>
  <si>
    <t>0.451 J (3.04 )</t>
  </si>
  <si>
    <t>0.5 U (1.79 )</t>
  </si>
  <si>
    <t xml:space="preserve">21.3 </t>
  </si>
  <si>
    <t>5.53 J (5.31 J)</t>
  </si>
  <si>
    <t>5 U (3.75 J)</t>
  </si>
  <si>
    <t>City of Kenai Docks</t>
  </si>
  <si>
    <t>Cunningham Park</t>
  </si>
  <si>
    <t>Upstream of Beaver Creek</t>
  </si>
  <si>
    <t>Pillars</t>
  </si>
  <si>
    <t>Poachers Cove</t>
  </si>
  <si>
    <t>Soldotna Bridge</t>
  </si>
  <si>
    <t>Swiftwater Park</t>
  </si>
  <si>
    <t>0.363 J</t>
  </si>
  <si>
    <t>0.514 J</t>
  </si>
  <si>
    <t>0.495 J</t>
  </si>
  <si>
    <t>5.63 J</t>
  </si>
  <si>
    <t>3.53 J</t>
  </si>
  <si>
    <t>2.49 (1.68)</t>
  </si>
  <si>
    <t xml:space="preserve">3.91 </t>
  </si>
  <si>
    <t xml:space="preserve">1.77 </t>
  </si>
  <si>
    <t>0.509 J</t>
  </si>
  <si>
    <t xml:space="preserve">84.1 </t>
  </si>
  <si>
    <t xml:space="preserve">69.9 </t>
  </si>
  <si>
    <t>3.27 J</t>
  </si>
  <si>
    <t>6.48 (6.44)</t>
  </si>
  <si>
    <t>6.33 (121.31)</t>
  </si>
  <si>
    <t>58.56 (58.2)</t>
  </si>
  <si>
    <t>57.24 (1069.95)</t>
  </si>
  <si>
    <t>51.22 (50.85)</t>
  </si>
  <si>
    <t>49.86 (1579.89)</t>
  </si>
  <si>
    <t>0.562 J</t>
  </si>
  <si>
    <t xml:space="preserve">3.88 </t>
  </si>
  <si>
    <t>70.9 (35.43)</t>
  </si>
  <si>
    <t>628.18 (315.75)</t>
  </si>
  <si>
    <t>89.9 (110)</t>
  </si>
  <si>
    <t>4.16 J</t>
  </si>
  <si>
    <t>842.68 (374.19)</t>
  </si>
  <si>
    <t>0.66 J</t>
  </si>
  <si>
    <t>0.497 J</t>
  </si>
  <si>
    <t xml:space="preserve">67.1 </t>
  </si>
  <si>
    <t xml:space="preserve">10.7 </t>
  </si>
  <si>
    <t>0.681 J</t>
  </si>
  <si>
    <t>0.452 J</t>
  </si>
  <si>
    <t xml:space="preserve">86 </t>
  </si>
  <si>
    <t>8.14 J</t>
  </si>
  <si>
    <t>0.47 J</t>
  </si>
  <si>
    <t>0.716 J</t>
  </si>
  <si>
    <t>0.493 J</t>
  </si>
  <si>
    <t>0.348 J</t>
  </si>
  <si>
    <t xml:space="preserve">56.4 </t>
  </si>
  <si>
    <t>0.462 J</t>
  </si>
  <si>
    <t>0.398 J</t>
  </si>
  <si>
    <t>0.359 J</t>
  </si>
  <si>
    <t xml:space="preserve">59.6 </t>
  </si>
  <si>
    <t>3.49 J</t>
  </si>
  <si>
    <t>0.751 J</t>
  </si>
  <si>
    <t>0.428 J</t>
  </si>
  <si>
    <t>0.334 J</t>
  </si>
  <si>
    <t xml:space="preserve">65.6 </t>
  </si>
  <si>
    <t>3.59 J</t>
  </si>
  <si>
    <t>0.783 J (0.5 U)</t>
  </si>
  <si>
    <t>0.684 J</t>
  </si>
  <si>
    <t>0.5 J</t>
  </si>
  <si>
    <t>5.07 (5.1)</t>
  </si>
  <si>
    <t>74.4  (5 U)</t>
  </si>
  <si>
    <t>4.01 J</t>
  </si>
  <si>
    <t>45.93 (46.22)</t>
  </si>
  <si>
    <t>38.45 (38.74)</t>
  </si>
  <si>
    <t>0.597 J</t>
  </si>
  <si>
    <t>0.424 J</t>
  </si>
  <si>
    <t xml:space="preserve">137 </t>
  </si>
  <si>
    <t>5.52 J</t>
  </si>
  <si>
    <t>Quantity of duplicate samples with a relative percentage difference greater than 10% during Kenai River water quality monitoring events from 2019-2020.</t>
  </si>
  <si>
    <t>2019-2020 copper, zinc, and hardness results from Kenai River water quality monitoring sampling events conducted throughout the Kenai River watershed.</t>
  </si>
  <si>
    <t>Sampling week</t>
  </si>
  <si>
    <t>Sampling month</t>
  </si>
  <si>
    <t>Total precipitation (in)</t>
  </si>
  <si>
    <t>Sampling date</t>
  </si>
  <si>
    <t>Average maximum temperature (F)</t>
  </si>
  <si>
    <t>Week prior to sampling</t>
  </si>
  <si>
    <t>Sampling day</t>
  </si>
  <si>
    <t>These may/may not be included in final report. Intent is to show weather differences between years--with higher temps/more precip comes more runoff, potential for more metals flushing into system…</t>
  </si>
  <si>
    <t>Completed FINALREPORT_Baseline_19-20_RDL on 9/3/2020-MH</t>
  </si>
  <si>
    <t>Completed FINALREPORT_Baseline_19-20 on 9/3/20-MH</t>
  </si>
  <si>
    <t>Completed FINALREPORT_Weather on 9/3/20-MH</t>
  </si>
  <si>
    <t>BM_Notes</t>
  </si>
  <si>
    <t>Table calculations match those geneated in R analysis script</t>
  </si>
  <si>
    <t>See tab in the workbook "BM_Edit_FINALREPORT_ZnCuSmplg_1" for recommended table format</t>
  </si>
  <si>
    <t>BM_notes</t>
  </si>
  <si>
    <t>unclear why this table would be needed in addition to "FINALREPORT_Baseline_19-20"</t>
  </si>
  <si>
    <t>Unclear why this table is segregated from "FINALREPORT_Baseline_19-20".  Dates are different but format is the same</t>
  </si>
  <si>
    <t>data from 5/22/19, 7/24/19, 5/20/20, and 7/22/20 ("ZnCu Sampling" is segregated from data on 4/30/19, 7/30/19, and 7/21/19 ("Baseline sampling")</t>
  </si>
  <si>
    <t>find out: which data used paired Mg/Ca data and which used 2000-2014 averages</t>
  </si>
  <si>
    <t>Upper No Name Creek</t>
  </si>
  <si>
    <t>Upper Slikok Creek</t>
  </si>
  <si>
    <t>Lower Soldotna Creek</t>
  </si>
  <si>
    <t>Lower Beaver Creek</t>
  </si>
  <si>
    <t>Upper Beaver Creek</t>
  </si>
  <si>
    <t>Lower No Name Creek</t>
  </si>
  <si>
    <t>Lower Slikok Creek</t>
  </si>
  <si>
    <t>Upper Soldotna Creek</t>
  </si>
  <si>
    <t>Lower Funny River</t>
  </si>
  <si>
    <t>Slikok Creek Kenai River Confluence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</si>
</sst>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10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Dashed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medium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Dashed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mediumDashed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Dashed">
        <color auto="1"/>
      </left>
      <right style="thick">
        <color auto="1"/>
      </right>
      <top style="thin">
        <color auto="1"/>
      </top>
      <bottom/>
      <diagonal/>
    </border>
    <border>
      <left style="mediumDashed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mediumDashed">
        <color auto="1"/>
      </left>
      <right style="thick">
        <color auto="1"/>
      </right>
      <top style="thin">
        <color auto="1"/>
      </top>
      <bottom style="medium">
        <color auto="1"/>
      </bottom>
      <diagonal/>
    </border>
    <border>
      <left style="mediumDashed">
        <color auto="1"/>
      </left>
      <right style="thick">
        <color auto="1"/>
      </right>
      <top/>
      <bottom style="thin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 style="thin">
        <color rgb="FFB2B2B2"/>
      </top>
      <bottom style="thin">
        <color rgb="FFB2B2B2"/>
      </bottom>
      <diagonal/>
    </border>
    <border>
      <left/>
      <right style="thick">
        <color auto="1"/>
      </right>
      <top style="thin">
        <color rgb="FFB2B2B2"/>
      </top>
      <bottom style="thin">
        <color rgb="FFB2B2B2"/>
      </bottom>
      <diagonal/>
    </border>
    <border>
      <left style="thick">
        <color auto="1"/>
      </left>
      <right style="thick">
        <color auto="1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Dashed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Dashed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mediumDashed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auto="1"/>
      </bottom>
      <diagonal/>
    </border>
    <border>
      <left/>
      <right/>
      <top style="medium">
        <color indexed="64"/>
      </top>
      <bottom style="thick">
        <color auto="1"/>
      </bottom>
      <diagonal/>
    </border>
    <border>
      <left style="thick">
        <color auto="1"/>
      </left>
      <right/>
      <top style="medium">
        <color indexed="64"/>
      </top>
      <bottom style="thick">
        <color auto="1"/>
      </bottom>
      <diagonal/>
    </border>
    <border>
      <left/>
      <right style="thick">
        <color auto="1"/>
      </right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  <border>
      <left style="medium">
        <color indexed="64"/>
      </left>
      <right style="thick">
        <color auto="1"/>
      </right>
      <top style="thick">
        <color auto="1"/>
      </top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medium">
        <color indexed="64"/>
      </bottom>
      <diagonal/>
    </border>
    <border>
      <left style="mediumDashed">
        <color auto="1"/>
      </left>
      <right style="thick">
        <color auto="1"/>
      </right>
      <top style="thick">
        <color auto="1"/>
      </top>
      <bottom style="medium">
        <color indexed="64"/>
      </bottom>
      <diagonal/>
    </border>
    <border>
      <left style="mediumDashed">
        <color auto="1"/>
      </left>
      <right style="medium">
        <color indexed="64"/>
      </right>
      <top style="thick">
        <color auto="1"/>
      </top>
      <bottom style="medium">
        <color indexed="64"/>
      </bottom>
      <diagonal/>
    </border>
    <border>
      <left style="medium">
        <color indexed="64"/>
      </left>
      <right style="thick">
        <color auto="1"/>
      </right>
      <top style="medium">
        <color indexed="64"/>
      </top>
      <bottom/>
      <diagonal/>
    </border>
    <border>
      <left style="medium">
        <color indexed="64"/>
      </left>
      <right style="thick">
        <color auto="1"/>
      </right>
      <top/>
      <bottom/>
      <diagonal/>
    </border>
    <border>
      <left style="medium">
        <color indexed="64"/>
      </left>
      <right style="thick">
        <color auto="1"/>
      </right>
      <top/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Dashed">
        <color auto="1"/>
      </left>
      <right style="thick">
        <color auto="1"/>
      </right>
      <top style="medium">
        <color indexed="64"/>
      </top>
      <bottom/>
      <diagonal/>
    </border>
    <border>
      <left style="mediumDashed">
        <color auto="1"/>
      </left>
      <right style="medium">
        <color indexed="64"/>
      </right>
      <top style="medium">
        <color indexed="64"/>
      </top>
      <bottom/>
      <diagonal/>
    </border>
    <border>
      <left style="mediumDashed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6" fillId="5" borderId="0" applyNumberFormat="0" applyBorder="0" applyAlignment="0" applyProtection="0"/>
    <xf numFmtId="0" fontId="7" fillId="6" borderId="0" applyNumberFormat="0" applyBorder="0" applyAlignment="0" applyProtection="0"/>
  </cellStyleXfs>
  <cellXfs count="301">
    <xf numFmtId="0" fontId="0" fillId="0" borderId="0" xfId="0"/>
    <xf numFmtId="0" fontId="0" fillId="0" borderId="0" xfId="0" applyBorder="1"/>
    <xf numFmtId="0" fontId="0" fillId="0" borderId="0" xfId="0" applyFill="1" applyBorder="1"/>
    <xf numFmtId="14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2" xfId="0" applyFont="1" applyFill="1" applyBorder="1" applyAlignment="1" applyProtection="1">
      <alignment horizontal="center" vertical="center" wrapText="1"/>
      <protection locked="0"/>
    </xf>
    <xf numFmtId="0" fontId="5" fillId="0" borderId="0" xfId="0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2" xfId="0" applyFont="1" applyFill="1" applyBorder="1"/>
    <xf numFmtId="0" fontId="0" fillId="0" borderId="6" xfId="0" applyBorder="1"/>
    <xf numFmtId="0" fontId="3" fillId="0" borderId="7" xfId="0" applyFont="1" applyFill="1" applyBorder="1"/>
    <xf numFmtId="0" fontId="0" fillId="0" borderId="8" xfId="0" applyBorder="1" applyAlignment="1">
      <alignment horizontal="left" vertical="center"/>
    </xf>
    <xf numFmtId="0" fontId="0" fillId="0" borderId="9" xfId="0" applyBorder="1"/>
    <xf numFmtId="0" fontId="0" fillId="0" borderId="0" xfId="0" applyFont="1"/>
    <xf numFmtId="0" fontId="0" fillId="0" borderId="0" xfId="0" applyFont="1" applyAlignment="1"/>
    <xf numFmtId="2" fontId="0" fillId="0" borderId="22" xfId="0" applyNumberFormat="1" applyFont="1" applyBorder="1" applyAlignment="1">
      <alignment horizontal="center" vertical="center"/>
    </xf>
    <xf numFmtId="2" fontId="0" fillId="0" borderId="25" xfId="0" applyNumberFormat="1" applyFont="1" applyBorder="1" applyAlignment="1">
      <alignment horizontal="center" vertical="center"/>
    </xf>
    <xf numFmtId="2" fontId="0" fillId="0" borderId="23" xfId="0" applyNumberFormat="1" applyFont="1" applyBorder="1" applyAlignment="1">
      <alignment horizontal="center" vertical="center"/>
    </xf>
    <xf numFmtId="2" fontId="0" fillId="0" borderId="26" xfId="0" applyNumberFormat="1" applyFont="1" applyBorder="1" applyAlignment="1">
      <alignment horizontal="center" vertical="center"/>
    </xf>
    <xf numFmtId="2" fontId="0" fillId="0" borderId="24" xfId="0" applyNumberFormat="1" applyFont="1" applyBorder="1" applyAlignment="1">
      <alignment horizontal="center" vertical="center"/>
    </xf>
    <xf numFmtId="2" fontId="0" fillId="0" borderId="27" xfId="0" applyNumberFormat="1" applyFont="1" applyBorder="1" applyAlignment="1">
      <alignment horizontal="center" vertical="center"/>
    </xf>
    <xf numFmtId="2" fontId="0" fillId="0" borderId="28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 wrapText="1"/>
    </xf>
    <xf numFmtId="2" fontId="3" fillId="0" borderId="15" xfId="0" applyNumberFormat="1" applyFont="1" applyBorder="1" applyAlignment="1">
      <alignment horizontal="center" vertical="center" wrapText="1"/>
    </xf>
    <xf numFmtId="2" fontId="3" fillId="0" borderId="15" xfId="0" applyNumberFormat="1" applyFont="1" applyBorder="1" applyAlignment="1">
      <alignment horizontal="center" vertical="center" wrapText="1"/>
    </xf>
    <xf numFmtId="2" fontId="3" fillId="0" borderId="10" xfId="0" applyNumberFormat="1" applyFont="1" applyBorder="1" applyAlignment="1">
      <alignment horizontal="center" vertical="center" wrapText="1"/>
    </xf>
    <xf numFmtId="2" fontId="3" fillId="0" borderId="11" xfId="0" applyNumberFormat="1" applyFont="1" applyBorder="1" applyAlignment="1">
      <alignment horizontal="center" vertical="center" wrapText="1"/>
    </xf>
    <xf numFmtId="14" fontId="0" fillId="0" borderId="29" xfId="0" applyNumberFormat="1" applyFont="1" applyBorder="1" applyAlignment="1">
      <alignment horizontal="center" vertical="center"/>
    </xf>
    <xf numFmtId="2" fontId="0" fillId="0" borderId="15" xfId="0" applyNumberFormat="1" applyFont="1" applyBorder="1" applyAlignment="1">
      <alignment horizontal="center" vertical="center" wrapText="1"/>
    </xf>
    <xf numFmtId="14" fontId="0" fillId="0" borderId="21" xfId="0" applyNumberFormat="1" applyFont="1" applyBorder="1" applyAlignment="1">
      <alignment horizontal="center" vertical="center"/>
    </xf>
    <xf numFmtId="14" fontId="0" fillId="0" borderId="30" xfId="0" applyNumberFormat="1" applyFont="1" applyBorder="1" applyAlignment="1">
      <alignment horizontal="center" vertical="center"/>
    </xf>
    <xf numFmtId="0" fontId="0" fillId="0" borderId="31" xfId="0" applyFont="1" applyBorder="1"/>
    <xf numFmtId="2" fontId="0" fillId="0" borderId="32" xfId="0" applyNumberFormat="1" applyFont="1" applyBorder="1" applyAlignment="1">
      <alignment horizontal="center" vertical="center"/>
    </xf>
    <xf numFmtId="2" fontId="0" fillId="0" borderId="33" xfId="0" applyNumberFormat="1" applyFont="1" applyBorder="1" applyAlignment="1">
      <alignment horizontal="center" vertical="center"/>
    </xf>
    <xf numFmtId="2" fontId="0" fillId="0" borderId="0" xfId="0" applyNumberFormat="1" applyFont="1" applyBorder="1" applyAlignment="1">
      <alignment horizontal="center" vertical="center"/>
    </xf>
    <xf numFmtId="2" fontId="0" fillId="0" borderId="31" xfId="0" applyNumberFormat="1" applyFont="1" applyBorder="1" applyAlignment="1">
      <alignment horizontal="center" vertical="center"/>
    </xf>
    <xf numFmtId="2" fontId="0" fillId="0" borderId="36" xfId="0" applyNumberFormat="1" applyFont="1" applyBorder="1" applyAlignment="1">
      <alignment horizontal="center" vertical="center"/>
    </xf>
    <xf numFmtId="2" fontId="0" fillId="0" borderId="37" xfId="0" applyNumberFormat="1" applyFont="1" applyBorder="1" applyAlignment="1">
      <alignment horizontal="center" vertical="center"/>
    </xf>
    <xf numFmtId="14" fontId="0" fillId="0" borderId="40" xfId="0" applyNumberFormat="1" applyFont="1" applyBorder="1" applyAlignment="1">
      <alignment horizontal="center" vertical="center"/>
    </xf>
    <xf numFmtId="2" fontId="0" fillId="0" borderId="41" xfId="0" applyNumberFormat="1" applyFont="1" applyBorder="1" applyAlignment="1">
      <alignment horizontal="center" vertical="center"/>
    </xf>
    <xf numFmtId="2" fontId="0" fillId="0" borderId="42" xfId="0" applyNumberFormat="1" applyFont="1" applyBorder="1" applyAlignment="1">
      <alignment horizontal="center" vertical="center"/>
    </xf>
    <xf numFmtId="14" fontId="0" fillId="0" borderId="45" xfId="0" applyNumberFormat="1" applyFont="1" applyBorder="1" applyAlignment="1">
      <alignment horizontal="center" vertical="center"/>
    </xf>
    <xf numFmtId="2" fontId="0" fillId="0" borderId="46" xfId="0" applyNumberFormat="1" applyFont="1" applyBorder="1" applyAlignment="1">
      <alignment horizontal="center" vertical="center"/>
    </xf>
    <xf numFmtId="2" fontId="0" fillId="0" borderId="47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 wrapText="1"/>
    </xf>
    <xf numFmtId="2" fontId="3" fillId="0" borderId="21" xfId="0" applyNumberFormat="1" applyFont="1" applyBorder="1" applyAlignment="1">
      <alignment horizontal="center" vertical="center" wrapText="1"/>
    </xf>
    <xf numFmtId="2" fontId="0" fillId="0" borderId="51" xfId="0" applyNumberFormat="1" applyFont="1" applyBorder="1" applyAlignment="1">
      <alignment horizontal="center" vertical="center"/>
    </xf>
    <xf numFmtId="2" fontId="0" fillId="0" borderId="52" xfId="0" applyNumberFormat="1" applyFont="1" applyBorder="1" applyAlignment="1">
      <alignment horizontal="center" vertical="center"/>
    </xf>
    <xf numFmtId="2" fontId="0" fillId="0" borderId="30" xfId="0" applyNumberFormat="1" applyFont="1" applyBorder="1" applyAlignment="1">
      <alignment horizontal="center" vertical="center"/>
    </xf>
    <xf numFmtId="2" fontId="0" fillId="0" borderId="53" xfId="0" applyNumberFormat="1" applyFont="1" applyBorder="1" applyAlignment="1">
      <alignment horizontal="center" vertical="center"/>
    </xf>
    <xf numFmtId="2" fontId="0" fillId="0" borderId="54" xfId="0" applyNumberFormat="1" applyFont="1" applyBorder="1" applyAlignment="1">
      <alignment horizontal="center" vertical="center"/>
    </xf>
    <xf numFmtId="2" fontId="0" fillId="0" borderId="55" xfId="0" applyNumberFormat="1" applyFont="1" applyBorder="1" applyAlignment="1">
      <alignment horizontal="center" vertical="center"/>
    </xf>
    <xf numFmtId="2" fontId="0" fillId="0" borderId="29" xfId="0" applyNumberFormat="1" applyFont="1" applyBorder="1" applyAlignment="1">
      <alignment horizontal="center" vertical="center"/>
    </xf>
    <xf numFmtId="2" fontId="0" fillId="0" borderId="56" xfId="0" applyNumberFormat="1" applyFont="1" applyBorder="1" applyAlignment="1">
      <alignment horizontal="center" vertical="center"/>
    </xf>
    <xf numFmtId="2" fontId="0" fillId="4" borderId="57" xfId="0" applyNumberFormat="1" applyFont="1" applyFill="1" applyBorder="1" applyAlignment="1">
      <alignment horizontal="center" vertical="center"/>
    </xf>
    <xf numFmtId="2" fontId="0" fillId="0" borderId="58" xfId="0" applyNumberFormat="1" applyFont="1" applyBorder="1" applyAlignment="1">
      <alignment horizontal="center" vertical="center"/>
    </xf>
    <xf numFmtId="2" fontId="0" fillId="4" borderId="58" xfId="0" applyNumberFormat="1" applyFont="1" applyFill="1" applyBorder="1" applyAlignment="1">
      <alignment horizontal="center" vertical="center"/>
    </xf>
    <xf numFmtId="2" fontId="0" fillId="4" borderId="59" xfId="0" applyNumberFormat="1" applyFont="1" applyFill="1" applyBorder="1" applyAlignment="1">
      <alignment horizontal="center" vertical="center"/>
    </xf>
    <xf numFmtId="2" fontId="0" fillId="0" borderId="60" xfId="0" applyNumberFormat="1" applyFont="1" applyBorder="1" applyAlignment="1">
      <alignment horizontal="center" vertical="center"/>
    </xf>
    <xf numFmtId="2" fontId="0" fillId="0" borderId="59" xfId="0" applyNumberFormat="1" applyFont="1" applyBorder="1" applyAlignment="1">
      <alignment horizontal="center" vertical="center"/>
    </xf>
    <xf numFmtId="2" fontId="0" fillId="0" borderId="61" xfId="0" applyNumberFormat="1" applyFont="1" applyBorder="1" applyAlignment="1">
      <alignment horizontal="center" vertical="center"/>
    </xf>
    <xf numFmtId="2" fontId="3" fillId="0" borderId="50" xfId="0" applyNumberFormat="1" applyFont="1" applyBorder="1" applyAlignment="1">
      <alignment horizontal="center" vertical="center" wrapText="1"/>
    </xf>
    <xf numFmtId="2" fontId="0" fillId="0" borderId="62" xfId="0" applyNumberFormat="1" applyFont="1" applyBorder="1" applyAlignment="1">
      <alignment horizontal="center" vertical="center"/>
    </xf>
    <xf numFmtId="2" fontId="0" fillId="0" borderId="63" xfId="0" applyNumberFormat="1" applyFont="1" applyBorder="1" applyAlignment="1">
      <alignment horizontal="center" vertical="center"/>
    </xf>
    <xf numFmtId="2" fontId="0" fillId="0" borderId="64" xfId="0" applyNumberFormat="1" applyFont="1" applyBorder="1" applyAlignment="1">
      <alignment horizontal="center" vertical="center"/>
    </xf>
    <xf numFmtId="2" fontId="0" fillId="0" borderId="65" xfId="0" applyNumberFormat="1" applyFont="1" applyBorder="1" applyAlignment="1">
      <alignment horizontal="center" vertical="center"/>
    </xf>
    <xf numFmtId="2" fontId="0" fillId="0" borderId="66" xfId="0" applyNumberFormat="1" applyFont="1" applyBorder="1" applyAlignment="1">
      <alignment horizontal="center" vertical="center"/>
    </xf>
    <xf numFmtId="2" fontId="0" fillId="0" borderId="67" xfId="0" applyNumberFormat="1" applyFont="1" applyBorder="1" applyAlignment="1">
      <alignment horizontal="center" vertical="center"/>
    </xf>
    <xf numFmtId="2" fontId="0" fillId="0" borderId="68" xfId="0" applyNumberFormat="1" applyFont="1" applyBorder="1" applyAlignment="1">
      <alignment horizontal="center" vertical="center"/>
    </xf>
    <xf numFmtId="2" fontId="0" fillId="0" borderId="69" xfId="0" applyNumberFormat="1" applyFont="1" applyBorder="1" applyAlignment="1">
      <alignment horizontal="center" vertical="center"/>
    </xf>
    <xf numFmtId="0" fontId="0" fillId="0" borderId="70" xfId="0" applyBorder="1"/>
    <xf numFmtId="0" fontId="0" fillId="0" borderId="17" xfId="0" applyBorder="1"/>
    <xf numFmtId="0" fontId="0" fillId="0" borderId="18" xfId="0" applyBorder="1"/>
    <xf numFmtId="0" fontId="3" fillId="0" borderId="11" xfId="0" applyFont="1" applyBorder="1"/>
    <xf numFmtId="0" fontId="0" fillId="0" borderId="12" xfId="0" applyBorder="1"/>
    <xf numFmtId="0" fontId="0" fillId="0" borderId="13" xfId="0" applyBorder="1"/>
    <xf numFmtId="14" fontId="1" fillId="0" borderId="0" xfId="3" applyNumberFormat="1" applyFont="1" applyFill="1" applyAlignment="1">
      <alignment horizontal="center" vertical="center"/>
    </xf>
    <xf numFmtId="0" fontId="1" fillId="0" borderId="0" xfId="3" applyFont="1" applyFill="1" applyAlignment="1">
      <alignment horizontal="center" vertical="center"/>
    </xf>
    <xf numFmtId="0" fontId="8" fillId="0" borderId="0" xfId="3" applyFont="1" applyFill="1" applyAlignment="1">
      <alignment horizontal="center" vertical="center"/>
    </xf>
    <xf numFmtId="0" fontId="1" fillId="0" borderId="29" xfId="3" applyFont="1" applyFill="1" applyBorder="1" applyAlignment="1">
      <alignment horizontal="center" vertical="center"/>
    </xf>
    <xf numFmtId="0" fontId="7" fillId="6" borderId="0" xfId="4"/>
    <xf numFmtId="0" fontId="7" fillId="6" borderId="0" xfId="4" applyAlignment="1"/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2" applyFont="1" applyAlignment="1">
      <alignment horizontal="center" vertical="center"/>
    </xf>
    <xf numFmtId="0" fontId="0" fillId="3" borderId="1" xfId="2" applyFont="1" applyAlignment="1">
      <alignment horizontal="center" vertical="center"/>
    </xf>
    <xf numFmtId="0" fontId="1" fillId="3" borderId="1" xfId="2" applyFont="1" applyAlignment="1">
      <alignment horizontal="center" vertical="center"/>
    </xf>
    <xf numFmtId="0" fontId="0" fillId="3" borderId="71" xfId="2" applyFont="1" applyBorder="1" applyAlignment="1">
      <alignment horizontal="center" vertical="center"/>
    </xf>
    <xf numFmtId="0" fontId="4" fillId="0" borderId="70" xfId="0" applyFont="1" applyFill="1" applyBorder="1" applyAlignment="1" applyProtection="1">
      <alignment horizontal="center" vertical="center" wrapText="1"/>
      <protection locked="0"/>
    </xf>
    <xf numFmtId="0" fontId="0" fillId="3" borderId="72" xfId="2" applyFont="1" applyBorder="1" applyAlignment="1">
      <alignment horizontal="center" vertical="center"/>
    </xf>
    <xf numFmtId="0" fontId="4" fillId="0" borderId="29" xfId="0" applyFont="1" applyFill="1" applyBorder="1" applyAlignment="1" applyProtection="1">
      <alignment horizontal="center" vertical="center" wrapText="1"/>
      <protection locked="0"/>
    </xf>
    <xf numFmtId="0" fontId="0" fillId="0" borderId="29" xfId="0" applyFont="1" applyFill="1" applyBorder="1" applyAlignment="1">
      <alignment horizontal="center" vertical="center"/>
    </xf>
    <xf numFmtId="0" fontId="4" fillId="0" borderId="12" xfId="0" applyFont="1" applyFill="1" applyBorder="1" applyAlignment="1" applyProtection="1">
      <alignment horizontal="center" vertical="center" wrapText="1"/>
      <protection locked="0"/>
    </xf>
    <xf numFmtId="0" fontId="0" fillId="3" borderId="73" xfId="2" applyFont="1" applyBorder="1" applyAlignment="1">
      <alignment horizontal="center" vertical="center"/>
    </xf>
    <xf numFmtId="0" fontId="3" fillId="3" borderId="74" xfId="2" applyFont="1" applyBorder="1" applyAlignment="1">
      <alignment horizontal="center" vertical="center"/>
    </xf>
    <xf numFmtId="0" fontId="3" fillId="3" borderId="73" xfId="2" applyFont="1" applyBorder="1" applyAlignment="1">
      <alignment horizontal="center" vertical="center"/>
    </xf>
    <xf numFmtId="0" fontId="1" fillId="3" borderId="73" xfId="2" applyFont="1" applyBorder="1" applyAlignment="1">
      <alignment horizontal="center" vertical="center"/>
    </xf>
    <xf numFmtId="164" fontId="1" fillId="0" borderId="0" xfId="3" applyNumberFormat="1" applyFont="1" applyFill="1" applyAlignment="1">
      <alignment horizontal="center" vertical="center"/>
    </xf>
    <xf numFmtId="2" fontId="0" fillId="0" borderId="58" xfId="0" applyNumberFormat="1" applyFont="1" applyFill="1" applyBorder="1" applyAlignment="1">
      <alignment horizontal="center" vertical="center"/>
    </xf>
    <xf numFmtId="0" fontId="0" fillId="0" borderId="0" xfId="0" applyFont="1" applyBorder="1"/>
    <xf numFmtId="0" fontId="0" fillId="0" borderId="29" xfId="0" applyFont="1" applyBorder="1"/>
    <xf numFmtId="0" fontId="7" fillId="6" borderId="0" xfId="4" applyAlignment="1">
      <alignment horizontal="center" vertical="center"/>
    </xf>
    <xf numFmtId="0" fontId="9" fillId="0" borderId="0" xfId="3" applyFont="1" applyFill="1" applyAlignment="1">
      <alignment horizontal="center" vertical="center"/>
    </xf>
    <xf numFmtId="0" fontId="9" fillId="0" borderId="0" xfId="4" applyFont="1" applyFill="1" applyAlignment="1">
      <alignment horizontal="center" vertical="center"/>
    </xf>
    <xf numFmtId="14" fontId="9" fillId="0" borderId="0" xfId="3" applyNumberFormat="1" applyFont="1" applyFill="1" applyAlignment="1">
      <alignment horizontal="center" vertical="center"/>
    </xf>
    <xf numFmtId="0" fontId="10" fillId="0" borderId="0" xfId="3" applyFont="1" applyFill="1" applyAlignment="1">
      <alignment horizontal="center" vertical="center"/>
    </xf>
    <xf numFmtId="0" fontId="9" fillId="0" borderId="29" xfId="3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164" fontId="9" fillId="0" borderId="0" xfId="3" applyNumberFormat="1" applyFont="1" applyFill="1" applyAlignment="1">
      <alignment horizontal="center" vertical="center"/>
    </xf>
    <xf numFmtId="2" fontId="9" fillId="0" borderId="22" xfId="0" applyNumberFormat="1" applyFont="1" applyFill="1" applyBorder="1" applyAlignment="1">
      <alignment horizontal="center" vertical="center"/>
    </xf>
    <xf numFmtId="2" fontId="9" fillId="0" borderId="51" xfId="0" applyNumberFormat="1" applyFont="1" applyFill="1" applyBorder="1" applyAlignment="1">
      <alignment horizontal="center" vertical="center"/>
    </xf>
    <xf numFmtId="2" fontId="9" fillId="0" borderId="62" xfId="0" applyNumberFormat="1" applyFont="1" applyFill="1" applyBorder="1" applyAlignment="1">
      <alignment horizontal="center" vertical="center"/>
    </xf>
    <xf numFmtId="2" fontId="9" fillId="0" borderId="57" xfId="0" applyNumberFormat="1" applyFont="1" applyFill="1" applyBorder="1" applyAlignment="1">
      <alignment horizontal="center" vertical="center"/>
    </xf>
    <xf numFmtId="2" fontId="9" fillId="0" borderId="23" xfId="0" applyNumberFormat="1" applyFont="1" applyFill="1" applyBorder="1" applyAlignment="1">
      <alignment horizontal="center" vertical="center"/>
    </xf>
    <xf numFmtId="2" fontId="9" fillId="0" borderId="52" xfId="0" applyNumberFormat="1" applyFont="1" applyFill="1" applyBorder="1" applyAlignment="1">
      <alignment horizontal="center" vertical="center"/>
    </xf>
    <xf numFmtId="2" fontId="9" fillId="0" borderId="63" xfId="0" applyNumberFormat="1" applyFont="1" applyFill="1" applyBorder="1" applyAlignment="1">
      <alignment horizontal="center" vertical="center"/>
    </xf>
    <xf numFmtId="2" fontId="9" fillId="0" borderId="58" xfId="0" applyNumberFormat="1" applyFont="1" applyFill="1" applyBorder="1" applyAlignment="1">
      <alignment horizontal="center" vertical="center"/>
    </xf>
    <xf numFmtId="2" fontId="9" fillId="0" borderId="24" xfId="0" applyNumberFormat="1" applyFont="1" applyFill="1" applyBorder="1" applyAlignment="1">
      <alignment horizontal="center" vertical="center"/>
    </xf>
    <xf numFmtId="2" fontId="9" fillId="0" borderId="30" xfId="0" applyNumberFormat="1" applyFont="1" applyFill="1" applyBorder="1" applyAlignment="1">
      <alignment horizontal="center" vertical="center"/>
    </xf>
    <xf numFmtId="2" fontId="9" fillId="0" borderId="64" xfId="0" applyNumberFormat="1" applyFont="1" applyFill="1" applyBorder="1" applyAlignment="1">
      <alignment horizontal="center" vertical="center"/>
    </xf>
    <xf numFmtId="2" fontId="9" fillId="0" borderId="31" xfId="0" applyNumberFormat="1" applyFont="1" applyFill="1" applyBorder="1" applyAlignment="1">
      <alignment horizontal="center" vertical="center"/>
    </xf>
    <xf numFmtId="2" fontId="9" fillId="0" borderId="42" xfId="0" applyNumberFormat="1" applyFont="1" applyFill="1" applyBorder="1" applyAlignment="1">
      <alignment horizontal="center" vertical="center"/>
    </xf>
    <xf numFmtId="2" fontId="9" fillId="0" borderId="53" xfId="0" applyNumberFormat="1" applyFont="1" applyFill="1" applyBorder="1" applyAlignment="1">
      <alignment horizontal="center" vertical="center"/>
    </xf>
    <xf numFmtId="2" fontId="9" fillId="0" borderId="65" xfId="0" applyNumberFormat="1" applyFont="1" applyFill="1" applyBorder="1" applyAlignment="1">
      <alignment horizontal="center" vertical="center"/>
    </xf>
    <xf numFmtId="2" fontId="9" fillId="0" borderId="59" xfId="0" applyNumberFormat="1" applyFont="1" applyFill="1" applyBorder="1" applyAlignment="1">
      <alignment horizontal="center" vertical="center"/>
    </xf>
    <xf numFmtId="2" fontId="9" fillId="0" borderId="56" xfId="0" applyNumberFormat="1" applyFont="1" applyFill="1" applyBorder="1" applyAlignment="1">
      <alignment horizontal="center" vertical="center"/>
    </xf>
    <xf numFmtId="2" fontId="9" fillId="0" borderId="69" xfId="0" applyNumberFormat="1" applyFont="1" applyFill="1" applyBorder="1" applyAlignment="1">
      <alignment horizontal="center" vertical="center"/>
    </xf>
    <xf numFmtId="14" fontId="0" fillId="0" borderId="78" xfId="0" applyNumberFormat="1" applyFont="1" applyBorder="1" applyAlignment="1">
      <alignment horizontal="center" vertical="center"/>
    </xf>
    <xf numFmtId="14" fontId="0" fillId="0" borderId="53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9" fillId="0" borderId="29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3" borderId="1" xfId="2" applyFont="1" applyAlignment="1">
      <alignment horizontal="center" vertical="center"/>
    </xf>
    <xf numFmtId="0" fontId="9" fillId="3" borderId="71" xfId="2" applyFont="1" applyBorder="1" applyAlignment="1">
      <alignment horizontal="center" vertical="center"/>
    </xf>
    <xf numFmtId="0" fontId="9" fillId="3" borderId="73" xfId="2" applyFont="1" applyBorder="1" applyAlignment="1">
      <alignment horizontal="center" vertical="center"/>
    </xf>
    <xf numFmtId="0" fontId="9" fillId="0" borderId="0" xfId="0" applyFont="1"/>
    <xf numFmtId="0" fontId="1" fillId="0" borderId="0" xfId="0" applyFont="1" applyFill="1" applyBorder="1" applyAlignment="1">
      <alignment horizontal="center" vertical="center"/>
    </xf>
    <xf numFmtId="0" fontId="1" fillId="3" borderId="71" xfId="2" applyFont="1" applyBorder="1" applyAlignment="1">
      <alignment horizontal="center" vertical="center"/>
    </xf>
    <xf numFmtId="0" fontId="1" fillId="0" borderId="0" xfId="0" applyFont="1"/>
    <xf numFmtId="0" fontId="7" fillId="6" borderId="0" xfId="4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/>
    <xf numFmtId="2" fontId="9" fillId="4" borderId="59" xfId="0" applyNumberFormat="1" applyFont="1" applyFill="1" applyBorder="1" applyAlignment="1">
      <alignment horizontal="center" vertical="center"/>
    </xf>
    <xf numFmtId="0" fontId="0" fillId="0" borderId="0" xfId="0" applyFont="1" applyBorder="1" applyAlignment="1">
      <alignment wrapText="1"/>
    </xf>
    <xf numFmtId="0" fontId="7" fillId="6" borderId="0" xfId="4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7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1" fillId="0" borderId="0" xfId="0" applyFont="1"/>
    <xf numFmtId="0" fontId="11" fillId="0" borderId="0" xfId="0" applyFont="1" applyFill="1" applyBorder="1"/>
    <xf numFmtId="0" fontId="3" fillId="0" borderId="29" xfId="0" applyFont="1" applyFill="1" applyBorder="1"/>
    <xf numFmtId="0" fontId="12" fillId="0" borderId="0" xfId="0" applyFont="1"/>
    <xf numFmtId="0" fontId="13" fillId="0" borderId="0" xfId="0" applyFont="1"/>
    <xf numFmtId="14" fontId="14" fillId="0" borderId="0" xfId="0" applyNumberFormat="1" applyFont="1" applyBorder="1" applyAlignment="1">
      <alignment horizontal="center" vertical="center"/>
    </xf>
    <xf numFmtId="14" fontId="0" fillId="7" borderId="30" xfId="0" applyNumberFormat="1" applyFont="1" applyFill="1" applyBorder="1" applyAlignment="1">
      <alignment horizontal="center" vertical="center"/>
    </xf>
    <xf numFmtId="2" fontId="0" fillId="7" borderId="26" xfId="0" applyNumberFormat="1" applyFont="1" applyFill="1" applyBorder="1" applyAlignment="1">
      <alignment horizontal="center" vertical="center"/>
    </xf>
    <xf numFmtId="2" fontId="0" fillId="7" borderId="23" xfId="0" applyNumberFormat="1" applyFont="1" applyFill="1" applyBorder="1" applyAlignment="1">
      <alignment horizontal="center" vertical="center"/>
    </xf>
    <xf numFmtId="2" fontId="0" fillId="7" borderId="52" xfId="0" applyNumberFormat="1" applyFont="1" applyFill="1" applyBorder="1" applyAlignment="1">
      <alignment horizontal="center" vertical="center"/>
    </xf>
    <xf numFmtId="2" fontId="0" fillId="7" borderId="63" xfId="0" applyNumberFormat="1" applyFont="1" applyFill="1" applyBorder="1" applyAlignment="1">
      <alignment horizontal="center" vertical="center"/>
    </xf>
    <xf numFmtId="2" fontId="0" fillId="7" borderId="58" xfId="0" applyNumberFormat="1" applyFont="1" applyFill="1" applyBorder="1" applyAlignment="1">
      <alignment horizontal="center" vertical="center"/>
    </xf>
    <xf numFmtId="2" fontId="0" fillId="7" borderId="41" xfId="0" applyNumberFormat="1" applyFont="1" applyFill="1" applyBorder="1" applyAlignment="1">
      <alignment horizontal="center" vertical="center"/>
    </xf>
    <xf numFmtId="2" fontId="0" fillId="7" borderId="42" xfId="0" applyNumberFormat="1" applyFont="1" applyFill="1" applyBorder="1" applyAlignment="1">
      <alignment horizontal="center" vertical="center"/>
    </xf>
    <xf numFmtId="2" fontId="0" fillId="7" borderId="53" xfId="0" applyNumberFormat="1" applyFont="1" applyFill="1" applyBorder="1" applyAlignment="1">
      <alignment horizontal="center" vertical="center"/>
    </xf>
    <xf numFmtId="2" fontId="0" fillId="7" borderId="65" xfId="0" applyNumberFormat="1" applyFont="1" applyFill="1" applyBorder="1" applyAlignment="1">
      <alignment horizontal="center" vertical="center"/>
    </xf>
    <xf numFmtId="2" fontId="0" fillId="7" borderId="59" xfId="0" applyNumberFormat="1" applyFont="1" applyFill="1" applyBorder="1" applyAlignment="1">
      <alignment horizontal="center" vertical="center"/>
    </xf>
    <xf numFmtId="14" fontId="0" fillId="0" borderId="40" xfId="0" applyNumberFormat="1" applyFont="1" applyFill="1" applyBorder="1" applyAlignment="1">
      <alignment horizontal="center" vertical="center"/>
    </xf>
    <xf numFmtId="2" fontId="0" fillId="0" borderId="41" xfId="0" applyNumberFormat="1" applyFont="1" applyFill="1" applyBorder="1" applyAlignment="1">
      <alignment horizontal="center" vertical="center"/>
    </xf>
    <xf numFmtId="2" fontId="0" fillId="0" borderId="42" xfId="0" applyNumberFormat="1" applyFont="1" applyFill="1" applyBorder="1" applyAlignment="1">
      <alignment horizontal="center" vertical="center"/>
    </xf>
    <xf numFmtId="2" fontId="0" fillId="0" borderId="53" xfId="0" applyNumberFormat="1" applyFont="1" applyFill="1" applyBorder="1" applyAlignment="1">
      <alignment horizontal="center" vertical="center"/>
    </xf>
    <xf numFmtId="2" fontId="0" fillId="0" borderId="65" xfId="0" applyNumberFormat="1" applyFont="1" applyFill="1" applyBorder="1" applyAlignment="1">
      <alignment horizontal="center" vertical="center"/>
    </xf>
    <xf numFmtId="2" fontId="0" fillId="0" borderId="59" xfId="0" applyNumberFormat="1" applyFont="1" applyFill="1" applyBorder="1" applyAlignment="1">
      <alignment horizontal="center" vertical="center"/>
    </xf>
    <xf numFmtId="14" fontId="0" fillId="0" borderId="30" xfId="0" applyNumberFormat="1" applyFont="1" applyFill="1" applyBorder="1" applyAlignment="1">
      <alignment horizontal="center" vertical="center"/>
    </xf>
    <xf numFmtId="2" fontId="0" fillId="0" borderId="26" xfId="0" applyNumberFormat="1" applyFont="1" applyFill="1" applyBorder="1" applyAlignment="1">
      <alignment horizontal="center" vertical="center"/>
    </xf>
    <xf numFmtId="2" fontId="0" fillId="0" borderId="23" xfId="0" applyNumberFormat="1" applyFont="1" applyFill="1" applyBorder="1" applyAlignment="1">
      <alignment horizontal="center" vertical="center"/>
    </xf>
    <xf numFmtId="2" fontId="0" fillId="0" borderId="52" xfId="0" applyNumberFormat="1" applyFont="1" applyFill="1" applyBorder="1" applyAlignment="1">
      <alignment horizontal="center" vertical="center"/>
    </xf>
    <xf numFmtId="2" fontId="0" fillId="0" borderId="63" xfId="0" applyNumberFormat="1" applyFont="1" applyFill="1" applyBorder="1" applyAlignment="1">
      <alignment horizontal="center" vertical="center"/>
    </xf>
    <xf numFmtId="14" fontId="0" fillId="7" borderId="40" xfId="0" applyNumberFormat="1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ont="1" applyBorder="1" applyAlignment="1">
      <alignment vertical="center"/>
    </xf>
    <xf numFmtId="2" fontId="9" fillId="0" borderId="86" xfId="0" applyNumberFormat="1" applyFont="1" applyFill="1" applyBorder="1" applyAlignment="1">
      <alignment horizontal="center" vertical="center"/>
    </xf>
    <xf numFmtId="2" fontId="9" fillId="0" borderId="87" xfId="0" applyNumberFormat="1" applyFont="1" applyFill="1" applyBorder="1" applyAlignment="1">
      <alignment horizontal="center" vertical="center"/>
    </xf>
    <xf numFmtId="14" fontId="0" fillId="0" borderId="54" xfId="0" applyNumberFormat="1" applyFont="1" applyBorder="1" applyAlignment="1">
      <alignment horizontal="center" vertical="center"/>
    </xf>
    <xf numFmtId="2" fontId="9" fillId="0" borderId="47" xfId="0" applyNumberFormat="1" applyFont="1" applyFill="1" applyBorder="1" applyAlignment="1">
      <alignment horizontal="center" vertical="center"/>
    </xf>
    <xf numFmtId="2" fontId="9" fillId="0" borderId="54" xfId="0" applyNumberFormat="1" applyFont="1" applyFill="1" applyBorder="1" applyAlignment="1">
      <alignment horizontal="center" vertical="center"/>
    </xf>
    <xf numFmtId="2" fontId="9" fillId="0" borderId="66" xfId="0" applyNumberFormat="1" applyFont="1" applyFill="1" applyBorder="1" applyAlignment="1">
      <alignment horizontal="center" vertical="center"/>
    </xf>
    <xf numFmtId="2" fontId="9" fillId="0" borderId="60" xfId="0" applyNumberFormat="1" applyFont="1" applyFill="1" applyBorder="1" applyAlignment="1">
      <alignment horizontal="center" vertical="center"/>
    </xf>
    <xf numFmtId="2" fontId="9" fillId="0" borderId="89" xfId="0" applyNumberFormat="1" applyFont="1" applyFill="1" applyBorder="1" applyAlignment="1">
      <alignment horizontal="center" vertical="center"/>
    </xf>
    <xf numFmtId="2" fontId="3" fillId="0" borderId="90" xfId="0" applyNumberFormat="1" applyFont="1" applyBorder="1" applyAlignment="1">
      <alignment horizontal="center" vertical="center" wrapText="1"/>
    </xf>
    <xf numFmtId="2" fontId="3" fillId="0" borderId="91" xfId="0" applyNumberFormat="1" applyFont="1" applyBorder="1" applyAlignment="1">
      <alignment horizontal="center" vertical="center" wrapText="1"/>
    </xf>
    <xf numFmtId="2" fontId="0" fillId="0" borderId="91" xfId="0" applyNumberFormat="1" applyFont="1" applyBorder="1" applyAlignment="1">
      <alignment horizontal="center" vertical="center" wrapText="1"/>
    </xf>
    <xf numFmtId="2" fontId="3" fillId="0" borderId="95" xfId="0" applyNumberFormat="1" applyFont="1" applyBorder="1" applyAlignment="1">
      <alignment horizontal="center" vertical="center" wrapText="1"/>
    </xf>
    <xf numFmtId="2" fontId="3" fillId="0" borderId="96" xfId="0" applyNumberFormat="1" applyFont="1" applyBorder="1" applyAlignment="1">
      <alignment horizontal="center" vertical="center" wrapText="1"/>
    </xf>
    <xf numFmtId="2" fontId="3" fillId="0" borderId="82" xfId="0" applyNumberFormat="1" applyFont="1" applyBorder="1" applyAlignment="1">
      <alignment horizontal="center" vertical="center" wrapText="1"/>
    </xf>
    <xf numFmtId="2" fontId="3" fillId="0" borderId="97" xfId="0" applyNumberFormat="1" applyFont="1" applyBorder="1" applyAlignment="1">
      <alignment horizontal="center" vertical="center" wrapText="1"/>
    </xf>
    <xf numFmtId="2" fontId="3" fillId="0" borderId="83" xfId="0" applyNumberFormat="1" applyFont="1" applyBorder="1" applyAlignment="1">
      <alignment horizontal="center" vertical="center" wrapText="1"/>
    </xf>
    <xf numFmtId="2" fontId="3" fillId="0" borderId="98" xfId="0" applyNumberFormat="1" applyFont="1" applyBorder="1" applyAlignment="1">
      <alignment horizontal="center" vertical="center" wrapText="1"/>
    </xf>
    <xf numFmtId="2" fontId="0" fillId="0" borderId="86" xfId="0" applyNumberFormat="1" applyFont="1" applyBorder="1" applyAlignment="1">
      <alignment horizontal="center" vertical="center"/>
    </xf>
    <xf numFmtId="2" fontId="0" fillId="0" borderId="87" xfId="0" applyNumberFormat="1" applyFont="1" applyBorder="1" applyAlignment="1">
      <alignment horizontal="center" vertical="center"/>
    </xf>
    <xf numFmtId="2" fontId="0" fillId="0" borderId="89" xfId="0" applyNumberFormat="1" applyFont="1" applyBorder="1" applyAlignment="1">
      <alignment horizontal="center" vertical="center"/>
    </xf>
    <xf numFmtId="2" fontId="0" fillId="0" borderId="86" xfId="0" applyNumberFormat="1" applyFont="1" applyFill="1" applyBorder="1" applyAlignment="1">
      <alignment horizontal="center" vertical="center"/>
    </xf>
    <xf numFmtId="2" fontId="0" fillId="0" borderId="87" xfId="0" applyNumberFormat="1" applyFont="1" applyFill="1" applyBorder="1" applyAlignment="1">
      <alignment horizontal="center" vertical="center"/>
    </xf>
    <xf numFmtId="2" fontId="0" fillId="7" borderId="86" xfId="0" applyNumberFormat="1" applyFont="1" applyFill="1" applyBorder="1" applyAlignment="1">
      <alignment horizontal="center" vertical="center"/>
    </xf>
    <xf numFmtId="2" fontId="0" fillId="7" borderId="87" xfId="0" applyNumberFormat="1" applyFont="1" applyFill="1" applyBorder="1" applyAlignment="1">
      <alignment horizontal="center" vertical="center"/>
    </xf>
    <xf numFmtId="2" fontId="0" fillId="0" borderId="85" xfId="0" applyNumberFormat="1" applyFont="1" applyBorder="1" applyAlignment="1">
      <alignment horizontal="center" vertical="center"/>
    </xf>
    <xf numFmtId="2" fontId="0" fillId="0" borderId="102" xfId="0" applyNumberFormat="1" applyFont="1" applyBorder="1" applyAlignment="1">
      <alignment horizontal="center" vertical="center"/>
    </xf>
    <xf numFmtId="2" fontId="0" fillId="0" borderId="40" xfId="0" applyNumberFormat="1" applyFont="1" applyBorder="1" applyAlignment="1">
      <alignment horizontal="center" vertical="center"/>
    </xf>
    <xf numFmtId="2" fontId="0" fillId="0" borderId="103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0" fillId="0" borderId="104" xfId="0" applyNumberFormat="1" applyFont="1" applyBorder="1" applyAlignment="1">
      <alignment horizontal="center" vertical="center"/>
    </xf>
    <xf numFmtId="2" fontId="0" fillId="0" borderId="105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2" borderId="0" xfId="1" applyAlignment="1">
      <alignment horizontal="center"/>
    </xf>
    <xf numFmtId="0" fontId="0" fillId="0" borderId="0" xfId="0" applyAlignment="1">
      <alignment horizontal="center" wrapText="1"/>
    </xf>
    <xf numFmtId="2" fontId="3" fillId="0" borderId="15" xfId="0" applyNumberFormat="1" applyFont="1" applyBorder="1" applyAlignment="1">
      <alignment horizontal="center" vertical="center" wrapText="1"/>
    </xf>
    <xf numFmtId="2" fontId="3" fillId="0" borderId="16" xfId="0" applyNumberFormat="1" applyFont="1" applyBorder="1" applyAlignment="1">
      <alignment horizontal="center" vertical="center" wrapText="1"/>
    </xf>
    <xf numFmtId="2" fontId="0" fillId="0" borderId="34" xfId="0" applyNumberFormat="1" applyFont="1" applyBorder="1" applyAlignment="1">
      <alignment horizontal="center" vertical="center"/>
    </xf>
    <xf numFmtId="2" fontId="0" fillId="0" borderId="19" xfId="0" applyNumberFormat="1" applyFont="1" applyBorder="1" applyAlignment="1">
      <alignment horizontal="center" vertical="center"/>
    </xf>
    <xf numFmtId="2" fontId="0" fillId="0" borderId="48" xfId="0" applyNumberFormat="1" applyFont="1" applyBorder="1" applyAlignment="1">
      <alignment horizontal="center" vertical="center"/>
    </xf>
    <xf numFmtId="2" fontId="0" fillId="0" borderId="49" xfId="0" applyNumberFormat="1" applyFont="1" applyBorder="1" applyAlignment="1">
      <alignment horizontal="center" vertical="center"/>
    </xf>
    <xf numFmtId="2" fontId="0" fillId="0" borderId="39" xfId="0" applyNumberFormat="1" applyFont="1" applyBorder="1" applyAlignment="1">
      <alignment horizontal="center" vertical="center"/>
    </xf>
    <xf numFmtId="2" fontId="0" fillId="0" borderId="12" xfId="0" applyNumberFormat="1" applyFont="1" applyBorder="1" applyAlignment="1">
      <alignment horizontal="center" vertical="center"/>
    </xf>
    <xf numFmtId="2" fontId="0" fillId="0" borderId="44" xfId="0" applyNumberFormat="1" applyFont="1" applyBorder="1" applyAlignment="1">
      <alignment horizontal="center" vertical="center"/>
    </xf>
    <xf numFmtId="2" fontId="0" fillId="0" borderId="10" xfId="0" applyNumberFormat="1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 wrapText="1"/>
    </xf>
    <xf numFmtId="2" fontId="0" fillId="0" borderId="13" xfId="0" applyNumberFormat="1" applyFont="1" applyBorder="1" applyAlignment="1">
      <alignment horizontal="center" vertical="center"/>
    </xf>
    <xf numFmtId="2" fontId="3" fillId="4" borderId="15" xfId="0" applyNumberFormat="1" applyFont="1" applyFill="1" applyBorder="1" applyAlignment="1">
      <alignment horizontal="center" vertical="center" wrapText="1"/>
    </xf>
    <xf numFmtId="2" fontId="3" fillId="4" borderId="16" xfId="0" applyNumberFormat="1" applyFont="1" applyFill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0" fontId="0" fillId="0" borderId="75" xfId="0" applyFont="1" applyBorder="1" applyAlignment="1">
      <alignment horizontal="center" vertical="center"/>
    </xf>
    <xf numFmtId="0" fontId="0" fillId="0" borderId="76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70" xfId="0" applyFont="1" applyBorder="1" applyAlignment="1">
      <alignment horizontal="center" vertical="center"/>
    </xf>
    <xf numFmtId="0" fontId="0" fillId="0" borderId="77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2" fontId="0" fillId="0" borderId="20" xfId="0" applyNumberFormat="1" applyFont="1" applyBorder="1" applyAlignment="1">
      <alignment horizontal="center" vertical="center"/>
    </xf>
    <xf numFmtId="2" fontId="0" fillId="0" borderId="35" xfId="0" applyNumberFormat="1" applyFont="1" applyBorder="1" applyAlignment="1">
      <alignment horizontal="center" vertical="center"/>
    </xf>
    <xf numFmtId="2" fontId="0" fillId="0" borderId="38" xfId="0" applyNumberFormat="1" applyFont="1" applyBorder="1" applyAlignment="1">
      <alignment horizontal="center" vertical="center"/>
    </xf>
    <xf numFmtId="2" fontId="0" fillId="0" borderId="43" xfId="0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wrapText="1"/>
    </xf>
    <xf numFmtId="2" fontId="3" fillId="0" borderId="92" xfId="0" applyNumberFormat="1" applyFont="1" applyBorder="1" applyAlignment="1">
      <alignment horizontal="center" vertical="center" wrapText="1"/>
    </xf>
    <xf numFmtId="2" fontId="3" fillId="0" borderId="93" xfId="0" applyNumberFormat="1" applyFont="1" applyBorder="1" applyAlignment="1">
      <alignment horizontal="center" vertical="center" wrapText="1"/>
    </xf>
    <xf numFmtId="2" fontId="3" fillId="0" borderId="91" xfId="0" applyNumberFormat="1" applyFont="1" applyBorder="1" applyAlignment="1">
      <alignment horizontal="center" vertical="center" wrapText="1"/>
    </xf>
    <xf numFmtId="2" fontId="3" fillId="0" borderId="94" xfId="0" applyNumberFormat="1" applyFont="1" applyBorder="1" applyAlignment="1">
      <alignment horizontal="center" vertical="center" wrapText="1"/>
    </xf>
    <xf numFmtId="2" fontId="0" fillId="0" borderId="85" xfId="0" applyNumberFormat="1" applyFont="1" applyBorder="1" applyAlignment="1">
      <alignment horizontal="center" vertical="center" wrapText="1"/>
    </xf>
    <xf numFmtId="2" fontId="0" fillId="0" borderId="36" xfId="0" applyNumberFormat="1" applyFont="1" applyBorder="1" applyAlignment="1">
      <alignment horizontal="center" vertical="center" wrapText="1"/>
    </xf>
    <xf numFmtId="2" fontId="0" fillId="0" borderId="88" xfId="0" applyNumberFormat="1" applyFont="1" applyBorder="1" applyAlignment="1">
      <alignment horizontal="center" vertical="center" wrapText="1"/>
    </xf>
    <xf numFmtId="0" fontId="0" fillId="0" borderId="39" xfId="0" applyNumberFormat="1" applyFont="1" applyBorder="1" applyAlignment="1">
      <alignment horizontal="center" vertical="center"/>
    </xf>
    <xf numFmtId="0" fontId="0" fillId="0" borderId="12" xfId="0" applyNumberFormat="1" applyFont="1" applyBorder="1" applyAlignment="1">
      <alignment horizontal="center" vertical="center"/>
    </xf>
    <xf numFmtId="0" fontId="0" fillId="0" borderId="44" xfId="0" applyNumberFormat="1" applyFont="1" applyBorder="1" applyAlignment="1">
      <alignment horizontal="center" vertical="center"/>
    </xf>
    <xf numFmtId="165" fontId="0" fillId="0" borderId="39" xfId="0" applyNumberFormat="1" applyFont="1" applyBorder="1" applyAlignment="1">
      <alignment horizontal="center" vertical="center"/>
    </xf>
    <xf numFmtId="165" fontId="0" fillId="0" borderId="12" xfId="0" applyNumberFormat="1" applyFont="1" applyBorder="1" applyAlignment="1">
      <alignment horizontal="center" vertical="center"/>
    </xf>
    <xf numFmtId="165" fontId="0" fillId="0" borderId="44" xfId="0" applyNumberFormat="1" applyFont="1" applyBorder="1" applyAlignment="1">
      <alignment horizontal="center" vertical="center"/>
    </xf>
    <xf numFmtId="2" fontId="0" fillId="0" borderId="99" xfId="0" applyNumberFormat="1" applyFont="1" applyBorder="1" applyAlignment="1">
      <alignment horizontal="center" vertical="center" wrapText="1"/>
    </xf>
    <xf numFmtId="2" fontId="0" fillId="0" borderId="100" xfId="0" applyNumberFormat="1" applyFont="1" applyBorder="1" applyAlignment="1">
      <alignment horizontal="center" vertical="center" wrapText="1"/>
    </xf>
    <xf numFmtId="2" fontId="0" fillId="0" borderId="101" xfId="0" applyNumberFormat="1" applyFont="1" applyBorder="1" applyAlignment="1">
      <alignment horizontal="center" vertical="center" wrapText="1"/>
    </xf>
    <xf numFmtId="0" fontId="0" fillId="0" borderId="106" xfId="0" applyFont="1" applyBorder="1" applyAlignment="1">
      <alignment horizontal="center" vertical="center" wrapText="1"/>
    </xf>
    <xf numFmtId="0" fontId="0" fillId="0" borderId="81" xfId="0" applyFont="1" applyBorder="1" applyAlignment="1">
      <alignment horizontal="center" vertical="center" wrapText="1"/>
    </xf>
    <xf numFmtId="0" fontId="0" fillId="0" borderId="107" xfId="0" applyFont="1" applyBorder="1" applyAlignment="1">
      <alignment horizontal="center" vertical="center" wrapText="1"/>
    </xf>
    <xf numFmtId="2" fontId="3" fillId="4" borderId="106" xfId="0" applyNumberFormat="1" applyFont="1" applyFill="1" applyBorder="1" applyAlignment="1">
      <alignment horizontal="center" vertical="center" wrapText="1"/>
    </xf>
    <xf numFmtId="2" fontId="3" fillId="4" borderId="81" xfId="0" applyNumberFormat="1" applyFont="1" applyFill="1" applyBorder="1" applyAlignment="1">
      <alignment horizontal="center" vertical="center" wrapText="1"/>
    </xf>
    <xf numFmtId="2" fontId="3" fillId="4" borderId="107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wrapText="1"/>
    </xf>
    <xf numFmtId="2" fontId="0" fillId="0" borderId="20" xfId="0" applyNumberFormat="1" applyFont="1" applyBorder="1" applyAlignment="1">
      <alignment horizontal="center" vertical="center" wrapText="1"/>
    </xf>
    <xf numFmtId="2" fontId="0" fillId="0" borderId="38" xfId="0" applyNumberFormat="1" applyFont="1" applyBorder="1" applyAlignment="1">
      <alignment horizontal="center" vertical="center" wrapText="1"/>
    </xf>
    <xf numFmtId="2" fontId="0" fillId="0" borderId="43" xfId="0" applyNumberFormat="1" applyFont="1" applyBorder="1" applyAlignment="1">
      <alignment horizontal="center" vertical="center" wrapText="1"/>
    </xf>
    <xf numFmtId="2" fontId="0" fillId="0" borderId="34" xfId="0" applyNumberFormat="1" applyFont="1" applyBorder="1" applyAlignment="1">
      <alignment horizontal="center" vertical="center" wrapText="1"/>
    </xf>
    <xf numFmtId="2" fontId="0" fillId="0" borderId="19" xfId="0" applyNumberFormat="1" applyFont="1" applyBorder="1" applyAlignment="1">
      <alignment horizontal="center" vertical="center" wrapText="1"/>
    </xf>
    <xf numFmtId="0" fontId="0" fillId="0" borderId="10" xfId="0" applyNumberFormat="1" applyFont="1" applyBorder="1" applyAlignment="1">
      <alignment horizontal="center" vertical="center"/>
    </xf>
    <xf numFmtId="2" fontId="0" fillId="0" borderId="48" xfId="0" applyNumberFormat="1" applyFont="1" applyBorder="1" applyAlignment="1">
      <alignment horizontal="center" vertical="center" wrapText="1"/>
    </xf>
    <xf numFmtId="2" fontId="0" fillId="0" borderId="49" xfId="0" applyNumberFormat="1" applyFont="1" applyBorder="1" applyAlignment="1">
      <alignment horizontal="center" vertical="center" wrapText="1"/>
    </xf>
    <xf numFmtId="2" fontId="0" fillId="0" borderId="35" xfId="0" applyNumberFormat="1" applyFont="1" applyBorder="1" applyAlignment="1">
      <alignment horizontal="center" vertical="center" wrapText="1"/>
    </xf>
    <xf numFmtId="0" fontId="0" fillId="0" borderId="13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76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4" xfId="0" applyBorder="1" applyAlignment="1">
      <alignment horizontal="center" vertical="center"/>
    </xf>
  </cellXfs>
  <cellStyles count="5">
    <cellStyle name="Bad" xfId="4" builtinId="27"/>
    <cellStyle name="Good" xfId="3" builtinId="26"/>
    <cellStyle name="Neutral" xfId="1" builtinId="28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101600</xdr:colOff>
      <xdr:row>0</xdr:row>
      <xdr:rowOff>0</xdr:rowOff>
    </xdr:from>
    <xdr:ext cx="4064000" cy="819897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E908EA9-4747-1648-BCD5-D33402BD9F50}"/>
            </a:ext>
          </a:extLst>
        </xdr:cNvPr>
        <xdr:cNvSpPr txBox="1"/>
      </xdr:nvSpPr>
      <xdr:spPr>
        <a:xfrm>
          <a:off x="11226800" y="0"/>
          <a:ext cx="4064000" cy="8198976"/>
        </a:xfrm>
        <a:prstGeom prst="rect">
          <a:avLst/>
        </a:prstGeom>
        <a:solidFill>
          <a:srgbClr val="FFFF00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400"/>
            <a:t>Note: B</a:t>
          </a:r>
          <a:r>
            <a:rPr lang="en-US" sz="1400" baseline="0"/>
            <a:t> Meyer 11/24/20:</a:t>
          </a:r>
        </a:p>
        <a:p>
          <a:endParaRPr lang="en-US" sz="1400" baseline="0"/>
        </a:p>
        <a:p>
          <a:endParaRPr lang="en-US" sz="1400" baseline="0"/>
        </a:p>
        <a:p>
          <a:r>
            <a:rPr lang="en-US" sz="1400"/>
            <a:t>The Excel document</a:t>
          </a:r>
          <a:r>
            <a:rPr lang="en-US" sz="1400" baseline="0"/>
            <a:t> at </a:t>
          </a:r>
          <a:r>
            <a:rPr lang="en-US" sz="1400"/>
            <a:t> "BaselineZincCopper/Data/Results/2020/2020-KWF_AWQMS_Results.xlsx" was submitted to DEC for their data repository.</a:t>
          </a:r>
          <a:r>
            <a:rPr lang="en-US" sz="1400" baseline="0"/>
            <a:t> However that file contains data only for the following sites: </a:t>
          </a:r>
        </a:p>
        <a:p>
          <a:endParaRPr lang="en-US" sz="1400" baseline="0"/>
        </a:p>
        <a:p>
          <a:r>
            <a:rPr lang="en-US" sz="1400" baseline="0"/>
            <a:t>"KR RM 70-Jims Landing"</a:t>
          </a:r>
        </a:p>
        <a:p>
          <a:r>
            <a:rPr lang="en-US" sz="1400" baseline="0"/>
            <a:t>"KR RM 50-Skilak Lake Outflow"</a:t>
          </a:r>
        </a:p>
        <a:p>
          <a:r>
            <a:rPr lang="en-US" sz="1400" baseline="0"/>
            <a:t>"KR RM 19-Slikok Creek" </a:t>
          </a:r>
        </a:p>
        <a:p>
          <a:r>
            <a:rPr lang="en-US" sz="1400" baseline="0"/>
            <a:t>"KR RM 22-Soldotna Creek Trib"</a:t>
          </a:r>
        </a:p>
        <a:p>
          <a:r>
            <a:rPr lang="en-US" sz="1400" baseline="0"/>
            <a:t>"KR RM 19-Slikok Creek Trib"</a:t>
          </a:r>
        </a:p>
        <a:p>
          <a:r>
            <a:rPr lang="en-US" sz="1400" baseline="0"/>
            <a:t>"KR RM 10-Beaver Creek Trib"  </a:t>
          </a:r>
        </a:p>
        <a:p>
          <a:r>
            <a:rPr lang="en-US" sz="1400" baseline="0"/>
            <a:t>"KR RM 0-No Name Trib"</a:t>
          </a:r>
        </a:p>
        <a:p>
          <a:endParaRPr lang="en-US" sz="1400" baseline="0"/>
        </a:p>
        <a:p>
          <a:r>
            <a:rPr lang="en-US" sz="1400" baseline="0"/>
            <a:t>Were data from the additional sites listed to the left here submitted to DEC?  Why or why not?</a:t>
          </a:r>
        </a:p>
        <a:p>
          <a:endParaRPr lang="en-US" sz="1400" baseline="0"/>
        </a:p>
        <a:p>
          <a:r>
            <a:rPr lang="en-US" sz="1400" baseline="0"/>
            <a:t>Sites not included in DEC submission, but that are presented here, include:</a:t>
          </a:r>
        </a:p>
        <a:p>
          <a:endParaRPr lang="en-US" sz="1400" baseline="0"/>
        </a:p>
        <a:p>
          <a:r>
            <a:rPr lang="en-US" sz="1400" baseline="0"/>
            <a:t>"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City of Kenai Docks</a:t>
          </a:r>
          <a:r>
            <a:rPr lang="en-US" sz="1400"/>
            <a:t> "</a:t>
          </a:r>
        </a:p>
        <a:p>
          <a:r>
            <a:rPr lang="en-US" sz="1400"/>
            <a:t>"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Cunningham Park</a:t>
          </a:r>
          <a:r>
            <a:rPr lang="en-US" sz="1400"/>
            <a:t> "</a:t>
          </a:r>
        </a:p>
        <a:p>
          <a:r>
            <a:rPr lang="en-US" sz="1400"/>
            <a:t>"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Pillars</a:t>
          </a:r>
          <a:r>
            <a:rPr lang="en-US" sz="1400"/>
            <a:t> "</a:t>
          </a:r>
        </a:p>
        <a:p>
          <a:r>
            <a:rPr lang="en-US" sz="1400"/>
            <a:t>"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Poachers Cove</a:t>
          </a:r>
          <a:r>
            <a:rPr lang="en-US" sz="1400"/>
            <a:t> "</a:t>
          </a:r>
        </a:p>
        <a:p>
          <a:r>
            <a:rPr lang="en-US" sz="1400"/>
            <a:t>"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Soldotna Bridge</a:t>
          </a:r>
          <a:r>
            <a:rPr lang="en-US" sz="1400"/>
            <a:t> "</a:t>
          </a:r>
        </a:p>
        <a:p>
          <a:r>
            <a:rPr lang="en-US" sz="1400"/>
            <a:t>"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Swiftwater Park</a:t>
          </a:r>
          <a:r>
            <a:rPr lang="en-US" sz="1400"/>
            <a:t> "</a:t>
          </a:r>
        </a:p>
        <a:p>
          <a:r>
            <a:rPr lang="en-US" sz="1400"/>
            <a:t>"</a:t>
          </a:r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Funny River</a:t>
          </a:r>
          <a:r>
            <a:rPr lang="en-US" sz="1400"/>
            <a:t> "</a:t>
          </a:r>
        </a:p>
        <a:p>
          <a:endParaRPr lang="en-US" sz="1400"/>
        </a:p>
        <a:p>
          <a:r>
            <a:rPr lang="en-US" sz="1400"/>
            <a:t>Coord estimates are made in "data/Sampling sites 2020.xlsx", sheet = "BM_format_Sites2020"</a:t>
          </a:r>
        </a:p>
        <a:p>
          <a:endParaRPr lang="en-US" sz="1400"/>
        </a:p>
        <a:p>
          <a:endParaRPr lang="en-US" sz="1400" baseline="0"/>
        </a:p>
        <a:p>
          <a:endParaRPr lang="en-US" sz="1400" baseline="0"/>
        </a:p>
        <a:p>
          <a:endParaRPr lang="en-US" sz="14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6"/>
  <sheetViews>
    <sheetView workbookViewId="0">
      <selection activeCell="C13" sqref="C13"/>
    </sheetView>
  </sheetViews>
  <sheetFormatPr defaultColWidth="8.77734375" defaultRowHeight="14.4" x14ac:dyDescent="0.3"/>
  <cols>
    <col min="2" max="2" width="50.6640625" bestFit="1" customWidth="1" collapsed="1"/>
    <col min="3" max="3" width="98.33203125" bestFit="1" customWidth="1" collapsed="1"/>
  </cols>
  <sheetData>
    <row r="3" spans="1:10" x14ac:dyDescent="0.3">
      <c r="A3" s="233" t="s">
        <v>29</v>
      </c>
      <c r="B3" s="233"/>
      <c r="C3" s="233"/>
    </row>
    <row r="4" spans="1:10" x14ac:dyDescent="0.3">
      <c r="A4" t="s">
        <v>149</v>
      </c>
    </row>
    <row r="5" spans="1:10" x14ac:dyDescent="0.3">
      <c r="A5" t="s">
        <v>116</v>
      </c>
    </row>
    <row r="7" spans="1:10" x14ac:dyDescent="0.3">
      <c r="A7" s="2" t="s">
        <v>19</v>
      </c>
      <c r="B7" s="2"/>
      <c r="C7" s="2" t="s">
        <v>26</v>
      </c>
      <c r="D7" s="2"/>
      <c r="E7" s="2"/>
      <c r="G7" s="2"/>
      <c r="H7" s="2"/>
      <c r="I7" s="2"/>
      <c r="J7" s="2"/>
    </row>
    <row r="8" spans="1:10" x14ac:dyDescent="0.3">
      <c r="A8" s="2" t="s">
        <v>18</v>
      </c>
      <c r="B8" s="2"/>
      <c r="C8" s="2" t="s">
        <v>28</v>
      </c>
      <c r="D8" s="2"/>
      <c r="E8" s="2"/>
      <c r="G8" s="2"/>
      <c r="H8" s="2"/>
      <c r="I8" s="2"/>
      <c r="J8" s="2"/>
    </row>
    <row r="9" spans="1:10" x14ac:dyDescent="0.3">
      <c r="A9" s="2"/>
      <c r="B9" s="2"/>
      <c r="C9" s="2"/>
      <c r="D9" s="2"/>
      <c r="E9" s="2"/>
      <c r="G9" s="2"/>
      <c r="H9" s="2"/>
      <c r="I9" s="2"/>
      <c r="J9" s="2"/>
    </row>
    <row r="10" spans="1:10" x14ac:dyDescent="0.3">
      <c r="A10" s="2" t="s">
        <v>21</v>
      </c>
      <c r="B10" s="2" t="s">
        <v>20</v>
      </c>
      <c r="C10" s="2" t="s">
        <v>25</v>
      </c>
      <c r="D10" s="2"/>
      <c r="E10" s="2"/>
      <c r="G10" s="2"/>
      <c r="I10" s="2"/>
      <c r="J10" s="2"/>
    </row>
    <row r="11" spans="1:10" x14ac:dyDescent="0.3">
      <c r="A11" s="2" t="s">
        <v>23</v>
      </c>
      <c r="B11" s="2" t="s">
        <v>22</v>
      </c>
      <c r="C11" s="2" t="s">
        <v>24</v>
      </c>
      <c r="D11" s="2"/>
      <c r="E11" s="2"/>
      <c r="F11" s="2"/>
      <c r="G11" s="2"/>
      <c r="I11" s="2"/>
      <c r="J11" s="2"/>
    </row>
    <row r="12" spans="1:10" x14ac:dyDescent="0.3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3">
      <c r="A13" s="2" t="s">
        <v>43</v>
      </c>
      <c r="B13" t="s">
        <v>44</v>
      </c>
    </row>
    <row r="14" spans="1:10" x14ac:dyDescent="0.3">
      <c r="A14" s="2" t="s">
        <v>49</v>
      </c>
      <c r="B14" t="s">
        <v>46</v>
      </c>
    </row>
    <row r="15" spans="1:10" ht="15" thickBot="1" x14ac:dyDescent="0.35">
      <c r="A15" s="2"/>
    </row>
    <row r="16" spans="1:10" x14ac:dyDescent="0.3">
      <c r="A16" s="12"/>
      <c r="B16" s="13" t="s">
        <v>50</v>
      </c>
      <c r="C16" s="14" t="s">
        <v>42</v>
      </c>
    </row>
    <row r="17" spans="1:3" x14ac:dyDescent="0.3">
      <c r="A17" s="15" t="s">
        <v>47</v>
      </c>
      <c r="B17" s="1" t="s">
        <v>51</v>
      </c>
      <c r="C17" s="16" t="s">
        <v>52</v>
      </c>
    </row>
    <row r="18" spans="1:3" ht="15" thickBot="1" x14ac:dyDescent="0.35">
      <c r="A18" s="17" t="s">
        <v>48</v>
      </c>
      <c r="B18" s="18" t="s">
        <v>51</v>
      </c>
      <c r="C18" s="19" t="s">
        <v>53</v>
      </c>
    </row>
    <row r="19" spans="1:3" x14ac:dyDescent="0.3">
      <c r="A19" s="2"/>
    </row>
    <row r="20" spans="1:3" x14ac:dyDescent="0.3">
      <c r="A20" s="233" t="s">
        <v>117</v>
      </c>
      <c r="B20" s="233"/>
      <c r="C20" s="233"/>
    </row>
    <row r="21" spans="1:3" x14ac:dyDescent="0.3">
      <c r="A21" t="s">
        <v>115</v>
      </c>
    </row>
    <row r="22" spans="1:3" x14ac:dyDescent="0.3">
      <c r="A22" t="s">
        <v>150</v>
      </c>
    </row>
    <row r="23" spans="1:3" x14ac:dyDescent="0.3">
      <c r="A23" t="s">
        <v>151</v>
      </c>
    </row>
    <row r="24" spans="1:3" x14ac:dyDescent="0.3">
      <c r="A24" t="s">
        <v>237</v>
      </c>
    </row>
    <row r="25" spans="1:3" x14ac:dyDescent="0.3">
      <c r="A25" t="s">
        <v>238</v>
      </c>
    </row>
    <row r="26" spans="1:3" x14ac:dyDescent="0.3">
      <c r="A26" t="s">
        <v>239</v>
      </c>
    </row>
  </sheetData>
  <mergeCells count="2">
    <mergeCell ref="A3:C3"/>
    <mergeCell ref="A20:C20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8" sqref="M18"/>
    </sheetView>
  </sheetViews>
  <sheetFormatPr defaultColWidth="8.77734375" defaultRowHeight="14.4" x14ac:dyDescent="0.3"/>
  <sheetData>
    <row r="1" s="232" customFormat="1" x14ac:dyDescent="0.3"/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J10" sqref="J10"/>
    </sheetView>
  </sheetViews>
  <sheetFormatPr defaultColWidth="8.77734375" defaultRowHeight="14.4" x14ac:dyDescent="0.3"/>
  <cols>
    <col min="1" max="1" width="26" bestFit="1" customWidth="1" collapsed="1"/>
    <col min="2" max="2" width="16.33203125" customWidth="1" collapsed="1"/>
    <col min="3" max="3" width="16.77734375" customWidth="1" collapsed="1"/>
  </cols>
  <sheetData>
    <row r="1" spans="1:5" ht="34.950000000000003" customHeight="1" thickBot="1" x14ac:dyDescent="0.35">
      <c r="A1" s="234" t="s">
        <v>113</v>
      </c>
      <c r="B1" s="234"/>
      <c r="C1" s="234"/>
      <c r="E1" t="s">
        <v>243</v>
      </c>
    </row>
    <row r="2" spans="1:5" ht="15.6" thickTop="1" thickBot="1" x14ac:dyDescent="0.35">
      <c r="A2" s="80" t="s">
        <v>36</v>
      </c>
      <c r="B2" s="80" t="s">
        <v>111</v>
      </c>
      <c r="C2" s="80" t="s">
        <v>112</v>
      </c>
      <c r="E2" s="172" t="s">
        <v>244</v>
      </c>
    </row>
    <row r="3" spans="1:5" ht="15" thickTop="1" x14ac:dyDescent="0.3">
      <c r="A3" s="81" t="s">
        <v>1</v>
      </c>
      <c r="B3" s="1">
        <v>2</v>
      </c>
      <c r="C3" s="77">
        <v>0</v>
      </c>
    </row>
    <row r="4" spans="1:5" ht="15" thickBot="1" x14ac:dyDescent="0.35">
      <c r="A4" s="82" t="s">
        <v>4</v>
      </c>
      <c r="B4" s="78">
        <v>3</v>
      </c>
      <c r="C4" s="79">
        <v>0</v>
      </c>
    </row>
    <row r="5" spans="1:5" ht="15" thickTop="1" x14ac:dyDescent="0.3"/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9"/>
  <sheetViews>
    <sheetView topLeftCell="A17" workbookViewId="0">
      <selection activeCell="A4" sqref="A4:I38"/>
    </sheetView>
  </sheetViews>
  <sheetFormatPr defaultColWidth="9.109375" defaultRowHeight="14.4" x14ac:dyDescent="0.3"/>
  <cols>
    <col min="1" max="1" width="34" style="20" bestFit="1" customWidth="1" collapsed="1"/>
    <col min="2" max="2" width="6.44140625" style="20" bestFit="1" customWidth="1" collapsed="1"/>
    <col min="3" max="3" width="11" style="21" bestFit="1" customWidth="1" collapsed="1"/>
    <col min="4" max="4" width="12.6640625" style="20" bestFit="1" customWidth="1" collapsed="1"/>
    <col min="5" max="5" width="12" style="20" bestFit="1" customWidth="1" collapsed="1"/>
    <col min="6" max="6" width="14.77734375" style="20" bestFit="1" customWidth="1" collapsed="1"/>
    <col min="7" max="7" width="12" style="20" bestFit="1" customWidth="1" collapsed="1"/>
    <col min="8" max="8" width="14.33203125" style="20" customWidth="1" collapsed="1"/>
    <col min="9" max="9" width="12" style="20" bestFit="1" customWidth="1" collapsed="1"/>
    <col min="10" max="10" width="9.109375" style="20" collapsed="1"/>
    <col min="11" max="23" width="8.77734375" customWidth="1" collapsed="1"/>
    <col min="24" max="16384" width="9.109375" style="20" collapsed="1"/>
  </cols>
  <sheetData>
    <row r="1" spans="1:23" ht="18" x14ac:dyDescent="0.35">
      <c r="A1" s="87" t="s">
        <v>136</v>
      </c>
      <c r="B1" s="87"/>
      <c r="C1" s="88"/>
      <c r="D1" s="87"/>
      <c r="E1" s="87"/>
      <c r="F1" s="87"/>
      <c r="G1" s="87"/>
      <c r="H1" s="87"/>
      <c r="I1" s="87"/>
      <c r="L1" s="173" t="s">
        <v>240</v>
      </c>
    </row>
    <row r="2" spans="1:23" ht="18" x14ac:dyDescent="0.35">
      <c r="A2" s="20" t="s">
        <v>114</v>
      </c>
      <c r="L2" s="174" t="s">
        <v>245</v>
      </c>
    </row>
    <row r="3" spans="1:23" ht="15" thickBot="1" x14ac:dyDescent="0.35">
      <c r="L3" t="s">
        <v>246</v>
      </c>
    </row>
    <row r="4" spans="1:23" ht="15.6" thickTop="1" thickBot="1" x14ac:dyDescent="0.35">
      <c r="A4" s="30"/>
      <c r="B4" s="30"/>
      <c r="C4" s="35"/>
      <c r="D4" s="30"/>
      <c r="E4" s="30"/>
      <c r="F4" s="245" t="s">
        <v>1</v>
      </c>
      <c r="G4" s="236"/>
      <c r="H4" s="235" t="s">
        <v>4</v>
      </c>
      <c r="I4" s="236"/>
      <c r="L4" t="s">
        <v>247</v>
      </c>
    </row>
    <row r="5" spans="1:23" ht="39" customHeight="1" thickTop="1" thickBot="1" x14ac:dyDescent="0.35">
      <c r="A5" s="33" t="s">
        <v>55</v>
      </c>
      <c r="B5" s="33" t="s">
        <v>54</v>
      </c>
      <c r="C5" s="32" t="s">
        <v>14</v>
      </c>
      <c r="D5" s="33" t="s">
        <v>56</v>
      </c>
      <c r="E5" s="29" t="s">
        <v>57</v>
      </c>
      <c r="F5" s="52" t="s">
        <v>146</v>
      </c>
      <c r="G5" s="68" t="s">
        <v>58</v>
      </c>
      <c r="H5" s="30" t="s">
        <v>146</v>
      </c>
      <c r="I5" s="68" t="s">
        <v>58</v>
      </c>
    </row>
    <row r="6" spans="1:23" ht="15.75" customHeight="1" thickTop="1" x14ac:dyDescent="0.3">
      <c r="A6" s="237" t="s">
        <v>31</v>
      </c>
      <c r="B6" s="244"/>
      <c r="C6" s="36">
        <v>43607</v>
      </c>
      <c r="D6" s="23" t="s">
        <v>59</v>
      </c>
      <c r="E6" s="22">
        <v>32.585470000000001</v>
      </c>
      <c r="F6" s="53" t="s">
        <v>71</v>
      </c>
      <c r="G6" s="69">
        <v>4.4007849186914179</v>
      </c>
      <c r="H6" s="61" t="s">
        <v>69</v>
      </c>
      <c r="I6" s="69">
        <v>39.916682611895808</v>
      </c>
    </row>
    <row r="7" spans="1:23" s="38" customFormat="1" ht="15.75" customHeight="1" x14ac:dyDescent="0.3">
      <c r="A7" s="238"/>
      <c r="B7" s="242"/>
      <c r="C7" s="37">
        <v>43670</v>
      </c>
      <c r="D7" s="25" t="s">
        <v>59</v>
      </c>
      <c r="E7" s="24">
        <v>50.84966</v>
      </c>
      <c r="F7" s="54" t="s">
        <v>75</v>
      </c>
      <c r="G7" s="70">
        <v>6.4368633026853432</v>
      </c>
      <c r="H7" s="62" t="s">
        <v>70</v>
      </c>
      <c r="I7" s="70">
        <v>58.197868948497153</v>
      </c>
      <c r="J7" s="108"/>
      <c r="K7" s="1"/>
      <c r="L7" s="1"/>
      <c r="M7"/>
      <c r="N7"/>
      <c r="O7"/>
      <c r="P7"/>
      <c r="Q7"/>
      <c r="R7"/>
      <c r="S7"/>
      <c r="T7"/>
      <c r="U7"/>
      <c r="V7"/>
      <c r="W7"/>
    </row>
    <row r="8" spans="1:23" s="38" customFormat="1" ht="15.75" customHeight="1" x14ac:dyDescent="0.3">
      <c r="A8" s="238"/>
      <c r="B8" s="242"/>
      <c r="C8" s="37">
        <v>43971</v>
      </c>
      <c r="D8" s="25" t="s">
        <v>59</v>
      </c>
      <c r="E8" s="24" t="s">
        <v>108</v>
      </c>
      <c r="F8" s="54" t="s">
        <v>87</v>
      </c>
      <c r="G8" s="70" t="s">
        <v>95</v>
      </c>
      <c r="H8" s="106" t="s">
        <v>101</v>
      </c>
      <c r="I8" s="70" t="s">
        <v>137</v>
      </c>
      <c r="J8" s="108"/>
      <c r="K8" s="175"/>
      <c r="L8" s="1"/>
      <c r="M8"/>
      <c r="N8"/>
      <c r="O8"/>
      <c r="P8"/>
      <c r="Q8"/>
      <c r="R8"/>
      <c r="S8"/>
      <c r="T8"/>
      <c r="U8"/>
      <c r="V8"/>
      <c r="W8"/>
    </row>
    <row r="9" spans="1:23" s="38" customFormat="1" ht="15.75" customHeight="1" thickBot="1" x14ac:dyDescent="0.35">
      <c r="A9" s="238"/>
      <c r="B9" s="242"/>
      <c r="C9" s="37">
        <v>44034</v>
      </c>
      <c r="D9" s="27" t="s">
        <v>59</v>
      </c>
      <c r="E9" s="26">
        <v>82.32</v>
      </c>
      <c r="F9" s="55">
        <v>1.04</v>
      </c>
      <c r="G9" s="71">
        <v>9.7100000000000009</v>
      </c>
      <c r="H9" s="42" t="s">
        <v>82</v>
      </c>
      <c r="I9" s="71">
        <v>87.53</v>
      </c>
      <c r="J9" s="107"/>
      <c r="K9" s="175"/>
      <c r="L9" s="1"/>
      <c r="M9"/>
      <c r="N9"/>
      <c r="O9"/>
      <c r="P9"/>
      <c r="Q9"/>
      <c r="R9"/>
      <c r="S9"/>
      <c r="T9"/>
      <c r="U9"/>
      <c r="V9"/>
      <c r="W9"/>
    </row>
    <row r="10" spans="1:23" x14ac:dyDescent="0.3">
      <c r="A10" s="239" t="s">
        <v>35</v>
      </c>
      <c r="B10" s="241"/>
      <c r="C10" s="45">
        <v>43607</v>
      </c>
      <c r="D10" s="46" t="s">
        <v>59</v>
      </c>
      <c r="E10" s="47">
        <v>43.064979999999998</v>
      </c>
      <c r="F10" s="56" t="s">
        <v>72</v>
      </c>
      <c r="G10" s="72">
        <v>5.5848346067597587</v>
      </c>
      <c r="H10" s="64">
        <v>77.8</v>
      </c>
      <c r="I10" s="72">
        <v>50.554834324345521</v>
      </c>
      <c r="K10" s="175"/>
      <c r="L10" s="1"/>
    </row>
    <row r="11" spans="1:23" x14ac:dyDescent="0.3">
      <c r="A11" s="238"/>
      <c r="B11" s="242"/>
      <c r="C11" s="37">
        <v>43670</v>
      </c>
      <c r="D11" s="25" t="s">
        <v>59</v>
      </c>
      <c r="E11" s="24">
        <v>73.654969999999992</v>
      </c>
      <c r="F11" s="54">
        <v>1.07</v>
      </c>
      <c r="G11" s="70">
        <v>8.8343642622378571</v>
      </c>
      <c r="H11" s="62">
        <v>64.400000000000006</v>
      </c>
      <c r="I11" s="70">
        <v>79.66169033588649</v>
      </c>
      <c r="K11" s="1"/>
      <c r="L11" s="1"/>
    </row>
    <row r="12" spans="1:23" x14ac:dyDescent="0.3">
      <c r="A12" s="238"/>
      <c r="B12" s="242"/>
      <c r="C12" s="135">
        <v>43971</v>
      </c>
      <c r="D12" s="25" t="s">
        <v>59</v>
      </c>
      <c r="E12" s="24" t="s">
        <v>107</v>
      </c>
      <c r="F12" s="54" t="s">
        <v>85</v>
      </c>
      <c r="G12" s="70" t="s">
        <v>94</v>
      </c>
      <c r="H12" s="62" t="s">
        <v>98</v>
      </c>
      <c r="I12" s="70" t="s">
        <v>138</v>
      </c>
      <c r="K12" s="1"/>
      <c r="L12" s="1"/>
    </row>
    <row r="13" spans="1:23" ht="15" thickBot="1" x14ac:dyDescent="0.35">
      <c r="A13" s="240"/>
      <c r="B13" s="243"/>
      <c r="C13" s="48">
        <v>44034</v>
      </c>
      <c r="D13" s="49" t="s">
        <v>59</v>
      </c>
      <c r="E13" s="50" t="s">
        <v>110</v>
      </c>
      <c r="F13" s="57" t="s">
        <v>85</v>
      </c>
      <c r="G13" s="73" t="s">
        <v>97</v>
      </c>
      <c r="H13" s="65" t="s">
        <v>98</v>
      </c>
      <c r="I13" s="73" t="s">
        <v>139</v>
      </c>
    </row>
    <row r="14" spans="1:23" x14ac:dyDescent="0.3">
      <c r="A14" s="239" t="s">
        <v>68</v>
      </c>
      <c r="B14" s="241">
        <v>19</v>
      </c>
      <c r="C14" s="198">
        <v>43607</v>
      </c>
      <c r="D14" s="182" t="s">
        <v>60</v>
      </c>
      <c r="E14" s="183" t="s">
        <v>61</v>
      </c>
      <c r="F14" s="184" t="s">
        <v>73</v>
      </c>
      <c r="G14" s="185" t="s">
        <v>61</v>
      </c>
      <c r="H14" s="186" t="s">
        <v>66</v>
      </c>
      <c r="I14" s="185" t="s">
        <v>61</v>
      </c>
    </row>
    <row r="15" spans="1:23" x14ac:dyDescent="0.3">
      <c r="A15" s="238"/>
      <c r="B15" s="242"/>
      <c r="C15" s="176">
        <v>43670</v>
      </c>
      <c r="D15" s="177" t="s">
        <v>60</v>
      </c>
      <c r="E15" s="178" t="s">
        <v>61</v>
      </c>
      <c r="F15" s="179">
        <v>8.16</v>
      </c>
      <c r="G15" s="180" t="s">
        <v>61</v>
      </c>
      <c r="H15" s="181" t="s">
        <v>67</v>
      </c>
      <c r="I15" s="180" t="s">
        <v>61</v>
      </c>
    </row>
    <row r="16" spans="1:23" x14ac:dyDescent="0.3">
      <c r="A16" s="238"/>
      <c r="B16" s="242"/>
      <c r="C16" s="135">
        <v>43971</v>
      </c>
      <c r="D16" s="25" t="s">
        <v>60</v>
      </c>
      <c r="E16" s="24" t="s">
        <v>104</v>
      </c>
      <c r="F16" s="54" t="s">
        <v>84</v>
      </c>
      <c r="G16" s="70" t="s">
        <v>91</v>
      </c>
      <c r="H16" s="62" t="s">
        <v>98</v>
      </c>
      <c r="I16" s="70" t="s">
        <v>144</v>
      </c>
    </row>
    <row r="17" spans="1:9" ht="15" thickBot="1" x14ac:dyDescent="0.35">
      <c r="A17" s="240"/>
      <c r="B17" s="243"/>
      <c r="C17" s="48">
        <v>44034</v>
      </c>
      <c r="D17" s="49" t="s">
        <v>60</v>
      </c>
      <c r="E17" s="50" t="s">
        <v>109</v>
      </c>
      <c r="F17" s="57" t="s">
        <v>88</v>
      </c>
      <c r="G17" s="73" t="s">
        <v>96</v>
      </c>
      <c r="H17" s="65" t="s">
        <v>98</v>
      </c>
      <c r="I17" s="73" t="s">
        <v>145</v>
      </c>
    </row>
    <row r="18" spans="1:9" x14ac:dyDescent="0.3">
      <c r="A18" s="239" t="s">
        <v>62</v>
      </c>
      <c r="B18" s="241"/>
      <c r="C18" s="187">
        <v>43607</v>
      </c>
      <c r="D18" s="188" t="s">
        <v>59</v>
      </c>
      <c r="E18" s="189">
        <v>38.449369999999995</v>
      </c>
      <c r="F18" s="190" t="s">
        <v>72</v>
      </c>
      <c r="G18" s="191">
        <v>5.0691949101186182</v>
      </c>
      <c r="H18" s="192">
        <v>67.599999999999994</v>
      </c>
      <c r="I18" s="191">
        <v>46.218870417240375</v>
      </c>
    </row>
    <row r="19" spans="1:9" x14ac:dyDescent="0.3">
      <c r="A19" s="238"/>
      <c r="B19" s="242"/>
      <c r="C19" s="193">
        <v>43670</v>
      </c>
      <c r="D19" s="194" t="s">
        <v>59</v>
      </c>
      <c r="E19" s="195">
        <v>73.583059999999989</v>
      </c>
      <c r="F19" s="196" t="s">
        <v>76</v>
      </c>
      <c r="G19" s="197">
        <v>8.8269936178549457</v>
      </c>
      <c r="H19" s="106" t="s">
        <v>66</v>
      </c>
      <c r="I19" s="197">
        <v>79.595787160671918</v>
      </c>
    </row>
    <row r="20" spans="1:9" x14ac:dyDescent="0.3">
      <c r="A20" s="238"/>
      <c r="B20" s="242"/>
      <c r="C20" s="135">
        <v>43971</v>
      </c>
      <c r="D20" s="25" t="s">
        <v>59</v>
      </c>
      <c r="E20" s="24" t="s">
        <v>106</v>
      </c>
      <c r="F20" s="54" t="s">
        <v>86</v>
      </c>
      <c r="G20" s="70" t="s">
        <v>93</v>
      </c>
      <c r="H20" s="63" t="s">
        <v>100</v>
      </c>
      <c r="I20" s="70" t="s">
        <v>140</v>
      </c>
    </row>
    <row r="21" spans="1:9" ht="15" thickBot="1" x14ac:dyDescent="0.35">
      <c r="A21" s="240"/>
      <c r="B21" s="243"/>
      <c r="C21" s="48">
        <v>44034</v>
      </c>
      <c r="D21" s="49" t="s">
        <v>59</v>
      </c>
      <c r="E21" s="50">
        <v>49.82</v>
      </c>
      <c r="F21" s="57" t="s">
        <v>72</v>
      </c>
      <c r="G21" s="73">
        <v>6.33</v>
      </c>
      <c r="H21" s="65" t="s">
        <v>81</v>
      </c>
      <c r="I21" s="73">
        <v>57.2</v>
      </c>
    </row>
    <row r="22" spans="1:9" x14ac:dyDescent="0.3">
      <c r="A22" s="258" t="s">
        <v>63</v>
      </c>
      <c r="B22" s="242"/>
      <c r="C22" s="34">
        <v>43607</v>
      </c>
      <c r="D22" s="40" t="s">
        <v>59</v>
      </c>
      <c r="E22" s="39">
        <v>58.943150000000003</v>
      </c>
      <c r="F22" s="58" t="s">
        <v>72</v>
      </c>
      <c r="G22" s="74">
        <v>7.3027500246677448</v>
      </c>
      <c r="H22" s="67">
        <v>48.5</v>
      </c>
      <c r="I22" s="74">
        <v>65.956467062491583</v>
      </c>
    </row>
    <row r="23" spans="1:9" x14ac:dyDescent="0.3">
      <c r="A23" s="258"/>
      <c r="B23" s="242"/>
      <c r="C23" s="37">
        <v>43670</v>
      </c>
      <c r="D23" s="25" t="s">
        <v>59</v>
      </c>
      <c r="E23" s="24">
        <v>81.390779999999992</v>
      </c>
      <c r="F23" s="54" t="s">
        <v>77</v>
      </c>
      <c r="G23" s="70">
        <v>9.6213865223768096</v>
      </c>
      <c r="H23" s="62" t="s">
        <v>66</v>
      </c>
      <c r="I23" s="70">
        <v>86.696105818258914</v>
      </c>
    </row>
    <row r="24" spans="1:9" x14ac:dyDescent="0.3">
      <c r="A24" s="258"/>
      <c r="B24" s="242"/>
      <c r="C24" s="135">
        <v>43971</v>
      </c>
      <c r="D24" s="25" t="s">
        <v>59</v>
      </c>
      <c r="E24" s="24" t="s">
        <v>105</v>
      </c>
      <c r="F24" s="54" t="s">
        <v>85</v>
      </c>
      <c r="G24" s="70" t="s">
        <v>92</v>
      </c>
      <c r="H24" s="62" t="s">
        <v>98</v>
      </c>
      <c r="I24" s="70" t="s">
        <v>141</v>
      </c>
    </row>
    <row r="25" spans="1:9" ht="15" thickBot="1" x14ac:dyDescent="0.35">
      <c r="A25" s="261"/>
      <c r="B25" s="243"/>
      <c r="C25" s="48">
        <v>44034</v>
      </c>
      <c r="D25" s="49" t="s">
        <v>59</v>
      </c>
      <c r="E25" s="50">
        <v>49.78</v>
      </c>
      <c r="F25" s="57" t="s">
        <v>72</v>
      </c>
      <c r="G25" s="73">
        <v>6.32</v>
      </c>
      <c r="H25" s="65" t="s">
        <v>81</v>
      </c>
      <c r="I25" s="73">
        <v>57.16</v>
      </c>
    </row>
    <row r="26" spans="1:9" x14ac:dyDescent="0.3">
      <c r="A26" s="260" t="s">
        <v>64</v>
      </c>
      <c r="B26" s="241">
        <v>50</v>
      </c>
      <c r="C26" s="45">
        <v>43607</v>
      </c>
      <c r="D26" s="46" t="s">
        <v>60</v>
      </c>
      <c r="E26" s="47">
        <v>32.719167999999996</v>
      </c>
      <c r="F26" s="56" t="s">
        <v>74</v>
      </c>
      <c r="G26" s="72">
        <v>4.4162095105574455</v>
      </c>
      <c r="H26" s="66" t="s">
        <v>66</v>
      </c>
      <c r="I26" s="72">
        <v>40.055408244062285</v>
      </c>
    </row>
    <row r="27" spans="1:9" x14ac:dyDescent="0.3">
      <c r="A27" s="258"/>
      <c r="B27" s="242"/>
      <c r="C27" s="37">
        <v>43670</v>
      </c>
      <c r="D27" s="25" t="s">
        <v>60</v>
      </c>
      <c r="E27" s="24">
        <v>33.200000000000003</v>
      </c>
      <c r="F27" s="54">
        <v>0.69599999999999995</v>
      </c>
      <c r="G27" s="70">
        <v>4.4718478682849296</v>
      </c>
      <c r="H27" s="62" t="s">
        <v>66</v>
      </c>
      <c r="I27" s="70">
        <v>40.555774461639999</v>
      </c>
    </row>
    <row r="28" spans="1:9" x14ac:dyDescent="0.3">
      <c r="A28" s="258"/>
      <c r="B28" s="242"/>
      <c r="C28" s="135">
        <v>43971</v>
      </c>
      <c r="D28" s="25" t="s">
        <v>60</v>
      </c>
      <c r="E28" s="24" t="s">
        <v>103</v>
      </c>
      <c r="F28" s="54" t="s">
        <v>83</v>
      </c>
      <c r="G28" s="70" t="s">
        <v>90</v>
      </c>
      <c r="H28" s="62" t="s">
        <v>99</v>
      </c>
      <c r="I28" s="70" t="s">
        <v>143</v>
      </c>
    </row>
    <row r="29" spans="1:9" ht="15" thickBot="1" x14ac:dyDescent="0.35">
      <c r="A29" s="261"/>
      <c r="B29" s="243"/>
      <c r="C29" s="48">
        <v>44034</v>
      </c>
      <c r="D29" s="49" t="s">
        <v>60</v>
      </c>
      <c r="E29" s="50">
        <v>33.590000000000003</v>
      </c>
      <c r="F29" s="57" t="s">
        <v>80</v>
      </c>
      <c r="G29" s="73">
        <v>4.5199999999999996</v>
      </c>
      <c r="H29" s="65" t="s">
        <v>81</v>
      </c>
      <c r="I29" s="73">
        <v>40.950000000000003</v>
      </c>
    </row>
    <row r="30" spans="1:9" x14ac:dyDescent="0.3">
      <c r="A30" s="258" t="s">
        <v>65</v>
      </c>
      <c r="B30" s="242">
        <v>70</v>
      </c>
      <c r="C30" s="34">
        <v>43607</v>
      </c>
      <c r="D30" s="43" t="s">
        <v>60</v>
      </c>
      <c r="E30" s="44">
        <v>42.940949999999994</v>
      </c>
      <c r="F30" s="59" t="s">
        <v>72</v>
      </c>
      <c r="G30" s="75">
        <v>5.5710873525624374</v>
      </c>
      <c r="H30" s="41" t="s">
        <v>66</v>
      </c>
      <c r="I30" s="75">
        <v>50.431439204138087</v>
      </c>
    </row>
    <row r="31" spans="1:9" x14ac:dyDescent="0.3">
      <c r="A31" s="258"/>
      <c r="B31" s="242"/>
      <c r="C31" s="37">
        <v>43670</v>
      </c>
      <c r="D31" s="25" t="s">
        <v>60</v>
      </c>
      <c r="E31" s="24">
        <v>40.07</v>
      </c>
      <c r="F31" s="54">
        <v>0.64300000000000002</v>
      </c>
      <c r="G31" s="70">
        <v>5.2512968654625931</v>
      </c>
      <c r="H31" s="62" t="s">
        <v>66</v>
      </c>
      <c r="I31" s="70">
        <v>47.560267438577668</v>
      </c>
    </row>
    <row r="32" spans="1:9" x14ac:dyDescent="0.3">
      <c r="A32" s="258"/>
      <c r="B32" s="242"/>
      <c r="C32" s="135">
        <v>43971</v>
      </c>
      <c r="D32" s="27" t="s">
        <v>60</v>
      </c>
      <c r="E32" s="26" t="s">
        <v>102</v>
      </c>
      <c r="F32" s="55" t="s">
        <v>78</v>
      </c>
      <c r="G32" s="71" t="s">
        <v>89</v>
      </c>
      <c r="H32" s="42" t="s">
        <v>98</v>
      </c>
      <c r="I32" s="71" t="s">
        <v>142</v>
      </c>
    </row>
    <row r="33" spans="1:9" ht="15" thickBot="1" x14ac:dyDescent="0.35">
      <c r="A33" s="259"/>
      <c r="B33" s="246"/>
      <c r="C33" s="34">
        <v>44034</v>
      </c>
      <c r="D33" s="28" t="s">
        <v>60</v>
      </c>
      <c r="E33" s="26">
        <v>42.77</v>
      </c>
      <c r="F33" s="60" t="s">
        <v>79</v>
      </c>
      <c r="G33" s="76">
        <v>5.55</v>
      </c>
      <c r="H33" s="42" t="s">
        <v>81</v>
      </c>
      <c r="I33" s="76">
        <v>50.26</v>
      </c>
    </row>
    <row r="34" spans="1:9" ht="31.5" customHeight="1" thickTop="1" thickBot="1" x14ac:dyDescent="0.35">
      <c r="A34" s="247" t="s">
        <v>148</v>
      </c>
      <c r="B34" s="247"/>
      <c r="C34" s="247"/>
      <c r="D34" s="247"/>
      <c r="E34" s="247"/>
      <c r="F34" s="247"/>
      <c r="G34" s="247"/>
      <c r="H34" s="247"/>
      <c r="I34" s="248"/>
    </row>
    <row r="35" spans="1:9" ht="15" thickTop="1" x14ac:dyDescent="0.3">
      <c r="A35" s="249" t="s">
        <v>147</v>
      </c>
      <c r="B35" s="250"/>
      <c r="C35" s="250"/>
      <c r="D35" s="250"/>
      <c r="E35" s="250"/>
      <c r="F35" s="250"/>
      <c r="G35" s="250"/>
      <c r="H35" s="250"/>
      <c r="I35" s="251"/>
    </row>
    <row r="36" spans="1:9" x14ac:dyDescent="0.3">
      <c r="A36" s="252"/>
      <c r="B36" s="253"/>
      <c r="C36" s="253"/>
      <c r="D36" s="253"/>
      <c r="E36" s="253"/>
      <c r="F36" s="253"/>
      <c r="G36" s="253"/>
      <c r="H36" s="253"/>
      <c r="I36" s="254"/>
    </row>
    <row r="37" spans="1:9" x14ac:dyDescent="0.3">
      <c r="A37" s="252"/>
      <c r="B37" s="253"/>
      <c r="C37" s="253"/>
      <c r="D37" s="253"/>
      <c r="E37" s="253"/>
      <c r="F37" s="253"/>
      <c r="G37" s="253"/>
      <c r="H37" s="253"/>
      <c r="I37" s="254"/>
    </row>
    <row r="38" spans="1:9" ht="15" thickBot="1" x14ac:dyDescent="0.35">
      <c r="A38" s="255"/>
      <c r="B38" s="256"/>
      <c r="C38" s="256"/>
      <c r="D38" s="256"/>
      <c r="E38" s="256"/>
      <c r="F38" s="256"/>
      <c r="G38" s="256"/>
      <c r="H38" s="256"/>
      <c r="I38" s="257"/>
    </row>
    <row r="39" spans="1:9" ht="15" thickTop="1" x14ac:dyDescent="0.3"/>
  </sheetData>
  <mergeCells count="18">
    <mergeCell ref="B30:B33"/>
    <mergeCell ref="B26:B29"/>
    <mergeCell ref="B22:B25"/>
    <mergeCell ref="A34:I34"/>
    <mergeCell ref="A35:I38"/>
    <mergeCell ref="A30:A33"/>
    <mergeCell ref="A26:A29"/>
    <mergeCell ref="A22:A25"/>
    <mergeCell ref="H4:I4"/>
    <mergeCell ref="A6:A9"/>
    <mergeCell ref="A10:A13"/>
    <mergeCell ref="A14:A17"/>
    <mergeCell ref="A18:A21"/>
    <mergeCell ref="B14:B17"/>
    <mergeCell ref="B10:B13"/>
    <mergeCell ref="B6:B9"/>
    <mergeCell ref="B18:B21"/>
    <mergeCell ref="F4:G4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M24" sqref="M24"/>
    </sheetView>
  </sheetViews>
  <sheetFormatPr defaultColWidth="8.77734375" defaultRowHeight="14.4" x14ac:dyDescent="0.3"/>
  <cols>
    <col min="1" max="1" width="18.6640625" customWidth="1" collapsed="1"/>
    <col min="2" max="2" width="19.44140625" customWidth="1" collapsed="1"/>
    <col min="3" max="3" width="18.109375" customWidth="1" collapsed="1"/>
  </cols>
  <sheetData>
    <row r="1" spans="1:5" x14ac:dyDescent="0.3">
      <c r="A1" s="234" t="s">
        <v>227</v>
      </c>
      <c r="B1" s="234"/>
      <c r="C1" s="234"/>
    </row>
    <row r="2" spans="1:5" x14ac:dyDescent="0.3">
      <c r="A2" s="234"/>
      <c r="B2" s="234"/>
      <c r="C2" s="234"/>
      <c r="E2" t="s">
        <v>240</v>
      </c>
    </row>
    <row r="3" spans="1:5" ht="15.75" customHeight="1" thickBot="1" x14ac:dyDescent="0.35">
      <c r="A3" s="262"/>
      <c r="B3" s="262"/>
      <c r="C3" s="262"/>
      <c r="E3" s="171" t="s">
        <v>241</v>
      </c>
    </row>
    <row r="4" spans="1:5" ht="15.6" thickTop="1" thickBot="1" x14ac:dyDescent="0.35">
      <c r="A4" s="80" t="s">
        <v>36</v>
      </c>
      <c r="B4" s="80" t="s">
        <v>111</v>
      </c>
      <c r="C4" s="80" t="s">
        <v>112</v>
      </c>
      <c r="E4" s="170" t="s">
        <v>242</v>
      </c>
    </row>
    <row r="5" spans="1:5" ht="15" thickTop="1" x14ac:dyDescent="0.3">
      <c r="A5" s="81" t="s">
        <v>1</v>
      </c>
      <c r="B5" s="1">
        <v>2</v>
      </c>
      <c r="C5" s="77">
        <v>2</v>
      </c>
    </row>
    <row r="6" spans="1:5" ht="15" thickBot="1" x14ac:dyDescent="0.35">
      <c r="A6" s="82" t="s">
        <v>4</v>
      </c>
      <c r="B6" s="78">
        <v>2</v>
      </c>
      <c r="C6" s="79">
        <v>1</v>
      </c>
    </row>
    <row r="7" spans="1:5" ht="15" thickTop="1" x14ac:dyDescent="0.3"/>
  </sheetData>
  <mergeCells count="1">
    <mergeCell ref="A1:C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"/>
  <sheetViews>
    <sheetView tabSelected="1" zoomScale="90" zoomScaleNormal="90" workbookViewId="0">
      <pane ySplit="2" topLeftCell="A3" activePane="bottomLeft" state="frozen"/>
      <selection pane="bottomLeft" activeCell="M7" sqref="M7"/>
    </sheetView>
  </sheetViews>
  <sheetFormatPr defaultColWidth="9.33203125" defaultRowHeight="14.4" x14ac:dyDescent="0.3"/>
  <cols>
    <col min="1" max="1" width="15.6640625" style="199" customWidth="1"/>
    <col min="2" max="2" width="6.5546875" customWidth="1"/>
    <col min="3" max="3" width="11.33203125" customWidth="1"/>
    <col min="4" max="4" width="10.21875" customWidth="1"/>
    <col min="5" max="5" width="15.5546875" customWidth="1"/>
    <col min="6" max="6" width="15.44140625" customWidth="1"/>
    <col min="7" max="7" width="12.21875" customWidth="1"/>
    <col min="8" max="8" width="13.88671875" customWidth="1"/>
    <col min="9" max="9" width="14.88671875" customWidth="1"/>
  </cols>
  <sheetData>
    <row r="1" spans="1:9" ht="15" thickBot="1" x14ac:dyDescent="0.35">
      <c r="A1" s="209"/>
      <c r="B1" s="210"/>
      <c r="C1" s="211"/>
      <c r="D1" s="210"/>
      <c r="E1" s="210"/>
      <c r="F1" s="263" t="s">
        <v>1</v>
      </c>
      <c r="G1" s="264"/>
      <c r="H1" s="265" t="s">
        <v>4</v>
      </c>
      <c r="I1" s="266"/>
    </row>
    <row r="2" spans="1:9" s="144" customFormat="1" ht="49.8" customHeight="1" thickTop="1" thickBot="1" x14ac:dyDescent="0.35">
      <c r="A2" s="212" t="s">
        <v>55</v>
      </c>
      <c r="B2" s="213" t="s">
        <v>54</v>
      </c>
      <c r="C2" s="213" t="s">
        <v>14</v>
      </c>
      <c r="D2" s="213" t="s">
        <v>56</v>
      </c>
      <c r="E2" s="214" t="s">
        <v>57</v>
      </c>
      <c r="F2" s="214" t="s">
        <v>146</v>
      </c>
      <c r="G2" s="215" t="s">
        <v>58</v>
      </c>
      <c r="H2" s="216" t="s">
        <v>146</v>
      </c>
      <c r="I2" s="217" t="s">
        <v>58</v>
      </c>
    </row>
    <row r="3" spans="1:9" s="144" customFormat="1" ht="13.95" customHeight="1" x14ac:dyDescent="0.3">
      <c r="A3" s="267" t="s">
        <v>253</v>
      </c>
      <c r="B3" s="270"/>
      <c r="C3" s="45">
        <v>43585</v>
      </c>
      <c r="D3" s="46" t="s">
        <v>59</v>
      </c>
      <c r="E3" s="129">
        <v>32.590000000000003</v>
      </c>
      <c r="F3" s="130" t="s">
        <v>154</v>
      </c>
      <c r="G3" s="131">
        <v>4.4000000000000004</v>
      </c>
      <c r="H3" s="132" t="s">
        <v>157</v>
      </c>
      <c r="I3" s="201">
        <v>39.92</v>
      </c>
    </row>
    <row r="4" spans="1:9" ht="13.95" customHeight="1" x14ac:dyDescent="0.3">
      <c r="A4" s="268"/>
      <c r="B4" s="271"/>
      <c r="C4" s="37">
        <v>43676</v>
      </c>
      <c r="D4" s="25" t="s">
        <v>59</v>
      </c>
      <c r="E4" s="121" t="s">
        <v>183</v>
      </c>
      <c r="F4" s="122" t="s">
        <v>155</v>
      </c>
      <c r="G4" s="123" t="s">
        <v>179</v>
      </c>
      <c r="H4" s="124" t="s">
        <v>158</v>
      </c>
      <c r="I4" s="202" t="s">
        <v>181</v>
      </c>
    </row>
    <row r="5" spans="1:9" ht="13.95" customHeight="1" thickBot="1" x14ac:dyDescent="0.35">
      <c r="A5" s="269"/>
      <c r="B5" s="272"/>
      <c r="C5" s="203">
        <v>44033</v>
      </c>
      <c r="D5" s="49" t="s">
        <v>59</v>
      </c>
      <c r="E5" s="204" t="s">
        <v>184</v>
      </c>
      <c r="F5" s="205" t="s">
        <v>156</v>
      </c>
      <c r="G5" s="206" t="s">
        <v>180</v>
      </c>
      <c r="H5" s="207" t="s">
        <v>159</v>
      </c>
      <c r="I5" s="208" t="s">
        <v>182</v>
      </c>
    </row>
    <row r="6" spans="1:9" ht="13.95" customHeight="1" x14ac:dyDescent="0.3">
      <c r="A6" s="267" t="s">
        <v>248</v>
      </c>
      <c r="B6" s="241"/>
      <c r="C6" s="45">
        <v>43607</v>
      </c>
      <c r="D6" s="46" t="s">
        <v>59</v>
      </c>
      <c r="E6" s="47">
        <v>32.585470000000001</v>
      </c>
      <c r="F6" s="56" t="s">
        <v>71</v>
      </c>
      <c r="G6" s="72">
        <v>4.4007849186914179</v>
      </c>
      <c r="H6" s="64" t="s">
        <v>69</v>
      </c>
      <c r="I6" s="218">
        <v>39.916682611895808</v>
      </c>
    </row>
    <row r="7" spans="1:9" s="147" customFormat="1" ht="13.95" customHeight="1" x14ac:dyDescent="0.3">
      <c r="A7" s="268"/>
      <c r="B7" s="242"/>
      <c r="C7" s="37">
        <v>43670</v>
      </c>
      <c r="D7" s="25" t="s">
        <v>59</v>
      </c>
      <c r="E7" s="24">
        <v>50.84966</v>
      </c>
      <c r="F7" s="54" t="s">
        <v>75</v>
      </c>
      <c r="G7" s="70">
        <v>6.4368633026853432</v>
      </c>
      <c r="H7" s="62" t="s">
        <v>70</v>
      </c>
      <c r="I7" s="219">
        <v>58.197868948497153</v>
      </c>
    </row>
    <row r="8" spans="1:9" s="147" customFormat="1" ht="13.95" customHeight="1" x14ac:dyDescent="0.3">
      <c r="A8" s="268"/>
      <c r="B8" s="242"/>
      <c r="C8" s="37">
        <v>43971</v>
      </c>
      <c r="D8" s="25" t="s">
        <v>59</v>
      </c>
      <c r="E8" s="24" t="s">
        <v>108</v>
      </c>
      <c r="F8" s="54" t="s">
        <v>87</v>
      </c>
      <c r="G8" s="70" t="s">
        <v>95</v>
      </c>
      <c r="H8" s="106" t="s">
        <v>101</v>
      </c>
      <c r="I8" s="219" t="s">
        <v>137</v>
      </c>
    </row>
    <row r="9" spans="1:9" ht="13.95" customHeight="1" thickBot="1" x14ac:dyDescent="0.35">
      <c r="A9" s="269"/>
      <c r="B9" s="243"/>
      <c r="C9" s="203">
        <v>44034</v>
      </c>
      <c r="D9" s="49" t="s">
        <v>59</v>
      </c>
      <c r="E9" s="50">
        <v>82.32</v>
      </c>
      <c r="F9" s="57">
        <v>1.04</v>
      </c>
      <c r="G9" s="73">
        <v>9.7100000000000009</v>
      </c>
      <c r="H9" s="65" t="s">
        <v>82</v>
      </c>
      <c r="I9" s="220">
        <v>87.53</v>
      </c>
    </row>
    <row r="10" spans="1:9" ht="13.95" customHeight="1" x14ac:dyDescent="0.3">
      <c r="A10" s="267" t="s">
        <v>251</v>
      </c>
      <c r="B10" s="270"/>
      <c r="C10" s="45">
        <v>43585</v>
      </c>
      <c r="D10" s="46" t="s">
        <v>59</v>
      </c>
      <c r="E10" s="129">
        <v>43.06</v>
      </c>
      <c r="F10" s="130" t="s">
        <v>173</v>
      </c>
      <c r="G10" s="131">
        <v>5.58</v>
      </c>
      <c r="H10" s="151" t="s">
        <v>176</v>
      </c>
      <c r="I10" s="201">
        <v>50.55</v>
      </c>
    </row>
    <row r="11" spans="1:9" ht="13.95" customHeight="1" x14ac:dyDescent="0.3">
      <c r="A11" s="268"/>
      <c r="B11" s="271"/>
      <c r="C11" s="37">
        <v>43676</v>
      </c>
      <c r="D11" s="25" t="s">
        <v>59</v>
      </c>
      <c r="E11" s="121">
        <v>73.650000000000006</v>
      </c>
      <c r="F11" s="122" t="s">
        <v>174</v>
      </c>
      <c r="G11" s="123">
        <v>8.83</v>
      </c>
      <c r="H11" s="124" t="s">
        <v>177</v>
      </c>
      <c r="I11" s="202">
        <v>79.66</v>
      </c>
    </row>
    <row r="12" spans="1:9" ht="13.95" customHeight="1" thickBot="1" x14ac:dyDescent="0.35">
      <c r="A12" s="269"/>
      <c r="B12" s="272"/>
      <c r="C12" s="203">
        <v>44033</v>
      </c>
      <c r="D12" s="49" t="s">
        <v>59</v>
      </c>
      <c r="E12" s="204">
        <v>63.36</v>
      </c>
      <c r="F12" s="205" t="s">
        <v>175</v>
      </c>
      <c r="G12" s="206">
        <v>7.77</v>
      </c>
      <c r="H12" s="207" t="s">
        <v>178</v>
      </c>
      <c r="I12" s="208">
        <v>70.12</v>
      </c>
    </row>
    <row r="13" spans="1:9" ht="13.95" customHeight="1" x14ac:dyDescent="0.3">
      <c r="A13" s="267" t="s">
        <v>252</v>
      </c>
      <c r="B13" s="241"/>
      <c r="C13" s="45">
        <v>43607</v>
      </c>
      <c r="D13" s="46" t="s">
        <v>59</v>
      </c>
      <c r="E13" s="47">
        <v>43.064979999999998</v>
      </c>
      <c r="F13" s="56" t="s">
        <v>72</v>
      </c>
      <c r="G13" s="72">
        <v>5.5848346067597587</v>
      </c>
      <c r="H13" s="64">
        <v>77.8</v>
      </c>
      <c r="I13" s="218">
        <v>50.554834324345521</v>
      </c>
    </row>
    <row r="14" spans="1:9" s="147" customFormat="1" ht="13.95" customHeight="1" x14ac:dyDescent="0.3">
      <c r="A14" s="268"/>
      <c r="B14" s="242"/>
      <c r="C14" s="37">
        <v>43670</v>
      </c>
      <c r="D14" s="25" t="s">
        <v>59</v>
      </c>
      <c r="E14" s="24">
        <v>73.654969999999992</v>
      </c>
      <c r="F14" s="54">
        <v>1.07</v>
      </c>
      <c r="G14" s="70">
        <v>8.8343642622378571</v>
      </c>
      <c r="H14" s="62">
        <v>64.400000000000006</v>
      </c>
      <c r="I14" s="219">
        <v>79.66169033588649</v>
      </c>
    </row>
    <row r="15" spans="1:9" s="147" customFormat="1" ht="13.95" customHeight="1" x14ac:dyDescent="0.3">
      <c r="A15" s="268"/>
      <c r="B15" s="242"/>
      <c r="C15" s="135">
        <v>43971</v>
      </c>
      <c r="D15" s="25" t="s">
        <v>59</v>
      </c>
      <c r="E15" s="24" t="s">
        <v>107</v>
      </c>
      <c r="F15" s="54" t="s">
        <v>85</v>
      </c>
      <c r="G15" s="70" t="s">
        <v>94</v>
      </c>
      <c r="H15" s="62" t="s">
        <v>98</v>
      </c>
      <c r="I15" s="219" t="s">
        <v>138</v>
      </c>
    </row>
    <row r="16" spans="1:9" ht="13.95" customHeight="1" thickBot="1" x14ac:dyDescent="0.35">
      <c r="A16" s="269"/>
      <c r="B16" s="243"/>
      <c r="C16" s="48">
        <v>44034</v>
      </c>
      <c r="D16" s="49" t="s">
        <v>59</v>
      </c>
      <c r="E16" s="50" t="s">
        <v>110</v>
      </c>
      <c r="F16" s="57" t="s">
        <v>85</v>
      </c>
      <c r="G16" s="73" t="s">
        <v>97</v>
      </c>
      <c r="H16" s="65" t="s">
        <v>98</v>
      </c>
      <c r="I16" s="220" t="s">
        <v>139</v>
      </c>
    </row>
    <row r="17" spans="1:9" ht="13.95" customHeight="1" x14ac:dyDescent="0.3">
      <c r="A17" s="276" t="s">
        <v>254</v>
      </c>
      <c r="B17" s="270"/>
      <c r="C17" s="45">
        <v>43585</v>
      </c>
      <c r="D17" s="46" t="s">
        <v>59</v>
      </c>
      <c r="E17" s="129" t="s">
        <v>222</v>
      </c>
      <c r="F17" s="130" t="s">
        <v>215</v>
      </c>
      <c r="G17" s="131" t="s">
        <v>218</v>
      </c>
      <c r="H17" s="151" t="s">
        <v>219</v>
      </c>
      <c r="I17" s="201" t="s">
        <v>221</v>
      </c>
    </row>
    <row r="18" spans="1:9" ht="13.95" customHeight="1" x14ac:dyDescent="0.3">
      <c r="A18" s="277"/>
      <c r="B18" s="271"/>
      <c r="C18" s="37">
        <v>43676</v>
      </c>
      <c r="D18" s="25" t="s">
        <v>59</v>
      </c>
      <c r="E18" s="121">
        <v>73.58</v>
      </c>
      <c r="F18" s="122" t="s">
        <v>216</v>
      </c>
      <c r="G18" s="123">
        <v>8.83</v>
      </c>
      <c r="H18" s="124" t="s">
        <v>220</v>
      </c>
      <c r="I18" s="202">
        <v>79.599999999999994</v>
      </c>
    </row>
    <row r="19" spans="1:9" ht="13.95" customHeight="1" thickBot="1" x14ac:dyDescent="0.35">
      <c r="A19" s="278"/>
      <c r="B19" s="272"/>
      <c r="C19" s="203">
        <v>44033</v>
      </c>
      <c r="D19" s="49" t="s">
        <v>59</v>
      </c>
      <c r="E19" s="204">
        <v>62.29</v>
      </c>
      <c r="F19" s="205" t="s">
        <v>217</v>
      </c>
      <c r="G19" s="206">
        <v>7.66</v>
      </c>
      <c r="H19" s="207" t="s">
        <v>81</v>
      </c>
      <c r="I19" s="208">
        <v>69.12</v>
      </c>
    </row>
    <row r="20" spans="1:9" ht="13.95" customHeight="1" x14ac:dyDescent="0.3">
      <c r="A20" s="267" t="s">
        <v>249</v>
      </c>
      <c r="B20" s="241"/>
      <c r="C20" s="187">
        <v>43607</v>
      </c>
      <c r="D20" s="188" t="s">
        <v>59</v>
      </c>
      <c r="E20" s="189">
        <v>38.449369999999995</v>
      </c>
      <c r="F20" s="190" t="s">
        <v>72</v>
      </c>
      <c r="G20" s="191">
        <v>5.0691949101186182</v>
      </c>
      <c r="H20" s="192">
        <v>67.599999999999994</v>
      </c>
      <c r="I20" s="221">
        <v>46.218870417240375</v>
      </c>
    </row>
    <row r="21" spans="1:9" ht="13.95" customHeight="1" x14ac:dyDescent="0.3">
      <c r="A21" s="268"/>
      <c r="B21" s="242"/>
      <c r="C21" s="193">
        <v>43670</v>
      </c>
      <c r="D21" s="194" t="s">
        <v>59</v>
      </c>
      <c r="E21" s="195">
        <v>73.583059999999989</v>
      </c>
      <c r="F21" s="196" t="s">
        <v>76</v>
      </c>
      <c r="G21" s="197">
        <v>8.8269936178549457</v>
      </c>
      <c r="H21" s="106" t="s">
        <v>66</v>
      </c>
      <c r="I21" s="222">
        <v>79.595787160671918</v>
      </c>
    </row>
    <row r="22" spans="1:9" ht="13.95" customHeight="1" x14ac:dyDescent="0.3">
      <c r="A22" s="268"/>
      <c r="B22" s="242"/>
      <c r="C22" s="135">
        <v>43971</v>
      </c>
      <c r="D22" s="25" t="s">
        <v>59</v>
      </c>
      <c r="E22" s="24" t="s">
        <v>106</v>
      </c>
      <c r="F22" s="54" t="s">
        <v>86</v>
      </c>
      <c r="G22" s="70" t="s">
        <v>93</v>
      </c>
      <c r="H22" s="63" t="s">
        <v>100</v>
      </c>
      <c r="I22" s="219" t="s">
        <v>140</v>
      </c>
    </row>
    <row r="23" spans="1:9" ht="13.95" customHeight="1" thickBot="1" x14ac:dyDescent="0.35">
      <c r="A23" s="269"/>
      <c r="B23" s="243"/>
      <c r="C23" s="48">
        <v>44034</v>
      </c>
      <c r="D23" s="49" t="s">
        <v>59</v>
      </c>
      <c r="E23" s="50">
        <v>49.82</v>
      </c>
      <c r="F23" s="57" t="s">
        <v>72</v>
      </c>
      <c r="G23" s="73">
        <v>6.33</v>
      </c>
      <c r="H23" s="65" t="s">
        <v>81</v>
      </c>
      <c r="I23" s="220">
        <v>57.2</v>
      </c>
    </row>
    <row r="24" spans="1:9" ht="13.95" customHeight="1" x14ac:dyDescent="0.3">
      <c r="A24" s="276" t="s">
        <v>250</v>
      </c>
      <c r="B24" s="270"/>
      <c r="C24" s="45">
        <v>43585</v>
      </c>
      <c r="D24" s="46" t="s">
        <v>59</v>
      </c>
      <c r="E24" s="129">
        <v>58.94</v>
      </c>
      <c r="F24" s="130" t="s">
        <v>223</v>
      </c>
      <c r="G24" s="131">
        <v>7.3</v>
      </c>
      <c r="H24" s="151" t="s">
        <v>225</v>
      </c>
      <c r="I24" s="201">
        <v>65.959999999999994</v>
      </c>
    </row>
    <row r="25" spans="1:9" ht="13.95" customHeight="1" x14ac:dyDescent="0.3">
      <c r="A25" s="277"/>
      <c r="B25" s="271"/>
      <c r="C25" s="37">
        <v>43676</v>
      </c>
      <c r="D25" s="25" t="s">
        <v>59</v>
      </c>
      <c r="E25" s="121">
        <v>81.39</v>
      </c>
      <c r="F25" s="122" t="s">
        <v>224</v>
      </c>
      <c r="G25" s="123">
        <v>9.6199999999999992</v>
      </c>
      <c r="H25" s="124" t="s">
        <v>81</v>
      </c>
      <c r="I25" s="202">
        <v>86.7</v>
      </c>
    </row>
    <row r="26" spans="1:9" s="147" customFormat="1" ht="13.95" customHeight="1" thickBot="1" x14ac:dyDescent="0.35">
      <c r="A26" s="278"/>
      <c r="B26" s="272"/>
      <c r="C26" s="203">
        <v>44033</v>
      </c>
      <c r="D26" s="49" t="s">
        <v>59</v>
      </c>
      <c r="E26" s="204">
        <v>77.099999999999994</v>
      </c>
      <c r="F26" s="205" t="s">
        <v>72</v>
      </c>
      <c r="G26" s="206">
        <v>9.19</v>
      </c>
      <c r="H26" s="207" t="s">
        <v>226</v>
      </c>
      <c r="I26" s="208">
        <v>82.81</v>
      </c>
    </row>
    <row r="27" spans="1:9" s="147" customFormat="1" ht="13.95" customHeight="1" x14ac:dyDescent="0.3">
      <c r="A27" s="276" t="s">
        <v>255</v>
      </c>
      <c r="B27" s="241"/>
      <c r="C27" s="45">
        <v>43607</v>
      </c>
      <c r="D27" s="46" t="s">
        <v>59</v>
      </c>
      <c r="E27" s="47">
        <v>58.943150000000003</v>
      </c>
      <c r="F27" s="56" t="s">
        <v>72</v>
      </c>
      <c r="G27" s="72">
        <v>7.3027500246677448</v>
      </c>
      <c r="H27" s="66">
        <v>48.5</v>
      </c>
      <c r="I27" s="218">
        <v>65.956467062491583</v>
      </c>
    </row>
    <row r="28" spans="1:9" ht="13.95" customHeight="1" x14ac:dyDescent="0.3">
      <c r="A28" s="277"/>
      <c r="B28" s="242"/>
      <c r="C28" s="37">
        <v>43670</v>
      </c>
      <c r="D28" s="25" t="s">
        <v>59</v>
      </c>
      <c r="E28" s="24">
        <v>81.390779999999992</v>
      </c>
      <c r="F28" s="54" t="s">
        <v>77</v>
      </c>
      <c r="G28" s="70">
        <v>9.6213865223768096</v>
      </c>
      <c r="H28" s="62" t="s">
        <v>66</v>
      </c>
      <c r="I28" s="219">
        <v>86.696105818258914</v>
      </c>
    </row>
    <row r="29" spans="1:9" ht="13.95" customHeight="1" x14ac:dyDescent="0.3">
      <c r="A29" s="277"/>
      <c r="B29" s="242"/>
      <c r="C29" s="135">
        <v>43971</v>
      </c>
      <c r="D29" s="25" t="s">
        <v>59</v>
      </c>
      <c r="E29" s="24" t="s">
        <v>105</v>
      </c>
      <c r="F29" s="54" t="s">
        <v>85</v>
      </c>
      <c r="G29" s="70" t="s">
        <v>92</v>
      </c>
      <c r="H29" s="62" t="s">
        <v>98</v>
      </c>
      <c r="I29" s="219" t="s">
        <v>141</v>
      </c>
    </row>
    <row r="30" spans="1:9" ht="13.95" customHeight="1" thickBot="1" x14ac:dyDescent="0.35">
      <c r="A30" s="278"/>
      <c r="B30" s="243"/>
      <c r="C30" s="48">
        <v>44034</v>
      </c>
      <c r="D30" s="49" t="s">
        <v>59</v>
      </c>
      <c r="E30" s="50">
        <v>49.78</v>
      </c>
      <c r="F30" s="57" t="s">
        <v>72</v>
      </c>
      <c r="G30" s="73">
        <v>6.32</v>
      </c>
      <c r="H30" s="65" t="s">
        <v>81</v>
      </c>
      <c r="I30" s="220">
        <v>57.16</v>
      </c>
    </row>
    <row r="31" spans="1:9" ht="13.95" customHeight="1" x14ac:dyDescent="0.3">
      <c r="A31" s="276" t="s">
        <v>256</v>
      </c>
      <c r="B31" s="270"/>
      <c r="C31" s="136">
        <v>43585</v>
      </c>
      <c r="D31" s="46" t="s">
        <v>59</v>
      </c>
      <c r="E31" s="129">
        <v>34.409999999999997</v>
      </c>
      <c r="F31" s="130" t="s">
        <v>167</v>
      </c>
      <c r="G31" s="131">
        <v>4.6100000000000003</v>
      </c>
      <c r="H31" s="132" t="s">
        <v>81</v>
      </c>
      <c r="I31" s="201">
        <v>41.8</v>
      </c>
    </row>
    <row r="32" spans="1:9" ht="13.95" customHeight="1" x14ac:dyDescent="0.3">
      <c r="A32" s="277"/>
      <c r="B32" s="271"/>
      <c r="C32" s="135">
        <v>43676</v>
      </c>
      <c r="D32" s="25" t="s">
        <v>59</v>
      </c>
      <c r="E32" s="121">
        <v>42.01</v>
      </c>
      <c r="F32" s="122" t="s">
        <v>168</v>
      </c>
      <c r="G32" s="123">
        <v>5.47</v>
      </c>
      <c r="H32" s="124" t="s">
        <v>170</v>
      </c>
      <c r="I32" s="202">
        <v>49.5</v>
      </c>
    </row>
    <row r="33" spans="1:9" ht="13.95" customHeight="1" thickBot="1" x14ac:dyDescent="0.35">
      <c r="A33" s="278"/>
      <c r="B33" s="272"/>
      <c r="C33" s="48">
        <v>44033</v>
      </c>
      <c r="D33" s="49" t="s">
        <v>59</v>
      </c>
      <c r="E33" s="204">
        <v>38.130000000000003</v>
      </c>
      <c r="F33" s="205" t="s">
        <v>169</v>
      </c>
      <c r="G33" s="206">
        <v>5.03</v>
      </c>
      <c r="H33" s="207" t="s">
        <v>171</v>
      </c>
      <c r="I33" s="208">
        <v>45.6</v>
      </c>
    </row>
    <row r="34" spans="1:9" ht="13.95" customHeight="1" x14ac:dyDescent="0.3">
      <c r="A34" s="267" t="s">
        <v>160</v>
      </c>
      <c r="B34" s="273">
        <v>1.5</v>
      </c>
      <c r="C34" s="45">
        <v>43585</v>
      </c>
      <c r="D34" s="46" t="s">
        <v>60</v>
      </c>
      <c r="E34" s="129" t="s">
        <v>191</v>
      </c>
      <c r="F34" s="130" t="s">
        <v>172</v>
      </c>
      <c r="G34" s="131" t="s">
        <v>187</v>
      </c>
      <c r="H34" s="132" t="s">
        <v>189</v>
      </c>
      <c r="I34" s="201" t="s">
        <v>188</v>
      </c>
    </row>
    <row r="35" spans="1:9" ht="13.95" customHeight="1" x14ac:dyDescent="0.3">
      <c r="A35" s="268"/>
      <c r="B35" s="274"/>
      <c r="C35" s="37">
        <v>43676</v>
      </c>
      <c r="D35" s="25" t="s">
        <v>60</v>
      </c>
      <c r="E35" s="121">
        <v>74.98</v>
      </c>
      <c r="F35" s="122" t="s">
        <v>185</v>
      </c>
      <c r="G35" s="123">
        <v>8.9700000000000006</v>
      </c>
      <c r="H35" s="124" t="s">
        <v>81</v>
      </c>
      <c r="I35" s="202">
        <v>80.87</v>
      </c>
    </row>
    <row r="36" spans="1:9" ht="13.95" customHeight="1" thickBot="1" x14ac:dyDescent="0.35">
      <c r="A36" s="269"/>
      <c r="B36" s="275"/>
      <c r="C36" s="203">
        <v>44033</v>
      </c>
      <c r="D36" s="49" t="s">
        <v>60</v>
      </c>
      <c r="E36" s="204">
        <v>50.23</v>
      </c>
      <c r="F36" s="205" t="s">
        <v>186</v>
      </c>
      <c r="G36" s="206">
        <v>6.37</v>
      </c>
      <c r="H36" s="207" t="s">
        <v>190</v>
      </c>
      <c r="I36" s="208">
        <v>57.6</v>
      </c>
    </row>
    <row r="37" spans="1:9" ht="13.95" customHeight="1" x14ac:dyDescent="0.3">
      <c r="A37" s="267" t="s">
        <v>161</v>
      </c>
      <c r="B37" s="273">
        <v>6.5</v>
      </c>
      <c r="C37" s="45">
        <v>43585</v>
      </c>
      <c r="D37" s="46" t="s">
        <v>60</v>
      </c>
      <c r="E37" s="129">
        <v>36.840000000000003</v>
      </c>
      <c r="F37" s="130" t="s">
        <v>210</v>
      </c>
      <c r="G37" s="131">
        <v>4.8899999999999997</v>
      </c>
      <c r="H37" s="151" t="s">
        <v>213</v>
      </c>
      <c r="I37" s="201">
        <v>44.29</v>
      </c>
    </row>
    <row r="38" spans="1:9" ht="13.95" customHeight="1" x14ac:dyDescent="0.3">
      <c r="A38" s="268"/>
      <c r="B38" s="274"/>
      <c r="C38" s="37">
        <v>43676</v>
      </c>
      <c r="D38" s="25" t="s">
        <v>60</v>
      </c>
      <c r="E38" s="121">
        <v>33.74</v>
      </c>
      <c r="F38" s="122" t="s">
        <v>211</v>
      </c>
      <c r="G38" s="123">
        <v>4.53</v>
      </c>
      <c r="H38" s="124" t="s">
        <v>81</v>
      </c>
      <c r="I38" s="202">
        <v>41.12</v>
      </c>
    </row>
    <row r="39" spans="1:9" ht="13.95" customHeight="1" thickBot="1" x14ac:dyDescent="0.35">
      <c r="A39" s="269"/>
      <c r="B39" s="275"/>
      <c r="C39" s="203">
        <v>44033</v>
      </c>
      <c r="D39" s="49" t="s">
        <v>60</v>
      </c>
      <c r="E39" s="204">
        <v>33.229999999999997</v>
      </c>
      <c r="F39" s="205" t="s">
        <v>212</v>
      </c>
      <c r="G39" s="206">
        <v>4.47</v>
      </c>
      <c r="H39" s="207" t="s">
        <v>214</v>
      </c>
      <c r="I39" s="208">
        <v>40.58</v>
      </c>
    </row>
    <row r="40" spans="1:9" ht="13.95" customHeight="1" x14ac:dyDescent="0.3">
      <c r="A40" s="276" t="s">
        <v>162</v>
      </c>
      <c r="B40" s="273">
        <v>10.1</v>
      </c>
      <c r="C40" s="45">
        <v>43585</v>
      </c>
      <c r="D40" s="46" t="s">
        <v>60</v>
      </c>
      <c r="E40" s="129">
        <v>34.229999999999997</v>
      </c>
      <c r="F40" s="130" t="s">
        <v>192</v>
      </c>
      <c r="G40" s="131">
        <v>4.59</v>
      </c>
      <c r="H40" s="151" t="s">
        <v>194</v>
      </c>
      <c r="I40" s="201">
        <v>41.62</v>
      </c>
    </row>
    <row r="41" spans="1:9" ht="13.95" customHeight="1" x14ac:dyDescent="0.3">
      <c r="A41" s="277"/>
      <c r="B41" s="274"/>
      <c r="C41" s="37">
        <v>43676</v>
      </c>
      <c r="D41" s="25" t="s">
        <v>60</v>
      </c>
      <c r="E41" s="121">
        <v>33.619999999999997</v>
      </c>
      <c r="F41" s="122" t="s">
        <v>193</v>
      </c>
      <c r="G41" s="123">
        <v>4.5199999999999996</v>
      </c>
      <c r="H41" s="124" t="s">
        <v>195</v>
      </c>
      <c r="I41" s="202">
        <v>40.99</v>
      </c>
    </row>
    <row r="42" spans="1:9" ht="13.95" customHeight="1" thickBot="1" x14ac:dyDescent="0.35">
      <c r="A42" s="278"/>
      <c r="B42" s="275"/>
      <c r="C42" s="203">
        <v>44033</v>
      </c>
      <c r="D42" s="49" t="s">
        <v>60</v>
      </c>
      <c r="E42" s="204">
        <v>31.16</v>
      </c>
      <c r="F42" s="205" t="s">
        <v>72</v>
      </c>
      <c r="G42" s="206">
        <v>4.24</v>
      </c>
      <c r="H42" s="207" t="s">
        <v>81</v>
      </c>
      <c r="I42" s="208">
        <v>38.43</v>
      </c>
    </row>
    <row r="43" spans="1:9" ht="13.95" customHeight="1" x14ac:dyDescent="0.3">
      <c r="A43" s="276" t="s">
        <v>163</v>
      </c>
      <c r="B43" s="273">
        <v>12.5</v>
      </c>
      <c r="C43" s="45">
        <v>43585</v>
      </c>
      <c r="D43" s="46" t="s">
        <v>60</v>
      </c>
      <c r="E43" s="129">
        <v>33.9</v>
      </c>
      <c r="F43" s="130" t="s">
        <v>196</v>
      </c>
      <c r="G43" s="131">
        <v>4.55</v>
      </c>
      <c r="H43" s="151" t="s">
        <v>198</v>
      </c>
      <c r="I43" s="201">
        <v>41.28</v>
      </c>
    </row>
    <row r="44" spans="1:9" ht="13.95" customHeight="1" x14ac:dyDescent="0.3">
      <c r="A44" s="277"/>
      <c r="B44" s="274"/>
      <c r="C44" s="37">
        <v>43676</v>
      </c>
      <c r="D44" s="25" t="s">
        <v>60</v>
      </c>
      <c r="E44" s="121">
        <v>33.58</v>
      </c>
      <c r="F44" s="122" t="s">
        <v>197</v>
      </c>
      <c r="G44" s="123">
        <v>4.5199999999999996</v>
      </c>
      <c r="H44" s="124" t="s">
        <v>199</v>
      </c>
      <c r="I44" s="202">
        <v>40.94</v>
      </c>
    </row>
    <row r="45" spans="1:9" ht="13.95" customHeight="1" thickBot="1" x14ac:dyDescent="0.35">
      <c r="A45" s="278"/>
      <c r="B45" s="275"/>
      <c r="C45" s="203">
        <v>44033</v>
      </c>
      <c r="D45" s="49" t="s">
        <v>60</v>
      </c>
      <c r="E45" s="204">
        <v>30.83</v>
      </c>
      <c r="F45" s="205" t="s">
        <v>72</v>
      </c>
      <c r="G45" s="206">
        <v>4.2</v>
      </c>
      <c r="H45" s="207" t="s">
        <v>81</v>
      </c>
      <c r="I45" s="208">
        <v>38.08</v>
      </c>
    </row>
    <row r="46" spans="1:9" ht="13.95" customHeight="1" x14ac:dyDescent="0.3">
      <c r="A46" s="276" t="s">
        <v>164</v>
      </c>
      <c r="B46" s="273">
        <v>18</v>
      </c>
      <c r="C46" s="45">
        <v>43585</v>
      </c>
      <c r="D46" s="46" t="s">
        <v>60</v>
      </c>
      <c r="E46" s="129">
        <v>34.53</v>
      </c>
      <c r="F46" s="130" t="s">
        <v>200</v>
      </c>
      <c r="G46" s="131">
        <v>4.62</v>
      </c>
      <c r="H46" s="132" t="s">
        <v>81</v>
      </c>
      <c r="I46" s="201">
        <v>41.92</v>
      </c>
    </row>
    <row r="47" spans="1:9" ht="13.95" customHeight="1" x14ac:dyDescent="0.3">
      <c r="A47" s="277"/>
      <c r="B47" s="274"/>
      <c r="C47" s="37">
        <v>43676</v>
      </c>
      <c r="D47" s="25" t="s">
        <v>60</v>
      </c>
      <c r="E47" s="121">
        <v>33.869999999999997</v>
      </c>
      <c r="F47" s="122" t="s">
        <v>73</v>
      </c>
      <c r="G47" s="123">
        <v>4.55</v>
      </c>
      <c r="H47" s="124" t="s">
        <v>81</v>
      </c>
      <c r="I47" s="202">
        <v>41.25</v>
      </c>
    </row>
    <row r="48" spans="1:9" ht="13.95" customHeight="1" thickBot="1" x14ac:dyDescent="0.35">
      <c r="A48" s="278"/>
      <c r="B48" s="275"/>
      <c r="C48" s="203">
        <v>44033</v>
      </c>
      <c r="D48" s="49" t="s">
        <v>60</v>
      </c>
      <c r="E48" s="204">
        <v>29.96</v>
      </c>
      <c r="F48" s="205" t="s">
        <v>72</v>
      </c>
      <c r="G48" s="206">
        <v>4.0999999999999996</v>
      </c>
      <c r="H48" s="207" t="s">
        <v>81</v>
      </c>
      <c r="I48" s="208">
        <v>37.17</v>
      </c>
    </row>
    <row r="49" spans="1:9" ht="13.95" customHeight="1" x14ac:dyDescent="0.3">
      <c r="A49" s="267" t="s">
        <v>257</v>
      </c>
      <c r="B49" s="273">
        <v>19</v>
      </c>
      <c r="C49" s="198">
        <v>43607</v>
      </c>
      <c r="D49" s="182" t="s">
        <v>60</v>
      </c>
      <c r="E49" s="183" t="s">
        <v>61</v>
      </c>
      <c r="F49" s="184" t="s">
        <v>73</v>
      </c>
      <c r="G49" s="185" t="s">
        <v>61</v>
      </c>
      <c r="H49" s="186" t="s">
        <v>66</v>
      </c>
      <c r="I49" s="223" t="s">
        <v>61</v>
      </c>
    </row>
    <row r="50" spans="1:9" ht="13.95" customHeight="1" x14ac:dyDescent="0.3">
      <c r="A50" s="268"/>
      <c r="B50" s="274"/>
      <c r="C50" s="176">
        <v>43670</v>
      </c>
      <c r="D50" s="177" t="s">
        <v>60</v>
      </c>
      <c r="E50" s="178" t="s">
        <v>61</v>
      </c>
      <c r="F50" s="179">
        <v>8.16</v>
      </c>
      <c r="G50" s="180" t="s">
        <v>61</v>
      </c>
      <c r="H50" s="181" t="s">
        <v>67</v>
      </c>
      <c r="I50" s="224" t="s">
        <v>61</v>
      </c>
    </row>
    <row r="51" spans="1:9" ht="13.95" customHeight="1" x14ac:dyDescent="0.3">
      <c r="A51" s="268"/>
      <c r="B51" s="274"/>
      <c r="C51" s="135">
        <v>43971</v>
      </c>
      <c r="D51" s="25" t="s">
        <v>60</v>
      </c>
      <c r="E51" s="24" t="s">
        <v>104</v>
      </c>
      <c r="F51" s="54" t="s">
        <v>84</v>
      </c>
      <c r="G51" s="70" t="s">
        <v>91</v>
      </c>
      <c r="H51" s="62" t="s">
        <v>98</v>
      </c>
      <c r="I51" s="219" t="s">
        <v>144</v>
      </c>
    </row>
    <row r="52" spans="1:9" ht="13.95" customHeight="1" thickBot="1" x14ac:dyDescent="0.35">
      <c r="A52" s="269"/>
      <c r="B52" s="275"/>
      <c r="C52" s="48">
        <v>44034</v>
      </c>
      <c r="D52" s="49" t="s">
        <v>60</v>
      </c>
      <c r="E52" s="50" t="s">
        <v>109</v>
      </c>
      <c r="F52" s="57" t="s">
        <v>88</v>
      </c>
      <c r="G52" s="73" t="s">
        <v>96</v>
      </c>
      <c r="H52" s="65" t="s">
        <v>98</v>
      </c>
      <c r="I52" s="220" t="s">
        <v>145</v>
      </c>
    </row>
    <row r="53" spans="1:9" ht="13.95" customHeight="1" x14ac:dyDescent="0.3">
      <c r="A53" s="276" t="s">
        <v>165</v>
      </c>
      <c r="B53" s="273">
        <v>21</v>
      </c>
      <c r="C53" s="45">
        <v>43585</v>
      </c>
      <c r="D53" s="46" t="s">
        <v>60</v>
      </c>
      <c r="E53" s="129">
        <v>33.49</v>
      </c>
      <c r="F53" s="130" t="s">
        <v>201</v>
      </c>
      <c r="G53" s="131">
        <v>4.5</v>
      </c>
      <c r="H53" s="151" t="s">
        <v>204</v>
      </c>
      <c r="I53" s="201">
        <v>40.85</v>
      </c>
    </row>
    <row r="54" spans="1:9" ht="13.95" customHeight="1" x14ac:dyDescent="0.3">
      <c r="A54" s="277"/>
      <c r="B54" s="274"/>
      <c r="C54" s="37">
        <v>43676</v>
      </c>
      <c r="D54" s="25" t="s">
        <v>60</v>
      </c>
      <c r="E54" s="121">
        <v>33.58</v>
      </c>
      <c r="F54" s="122" t="s">
        <v>202</v>
      </c>
      <c r="G54" s="123">
        <v>4.5199999999999996</v>
      </c>
      <c r="H54" s="124" t="s">
        <v>81</v>
      </c>
      <c r="I54" s="202">
        <v>40.94</v>
      </c>
    </row>
    <row r="55" spans="1:9" ht="13.95" customHeight="1" thickBot="1" x14ac:dyDescent="0.35">
      <c r="A55" s="278"/>
      <c r="B55" s="275"/>
      <c r="C55" s="203">
        <v>44033</v>
      </c>
      <c r="D55" s="49" t="s">
        <v>60</v>
      </c>
      <c r="E55" s="204">
        <v>30.33</v>
      </c>
      <c r="F55" s="205" t="s">
        <v>203</v>
      </c>
      <c r="G55" s="206">
        <v>4.1399999999999997</v>
      </c>
      <c r="H55" s="207" t="s">
        <v>81</v>
      </c>
      <c r="I55" s="208">
        <v>37.57</v>
      </c>
    </row>
    <row r="56" spans="1:9" ht="13.95" customHeight="1" x14ac:dyDescent="0.3">
      <c r="A56" s="276" t="s">
        <v>166</v>
      </c>
      <c r="B56" s="273">
        <v>23</v>
      </c>
      <c r="C56" s="45">
        <v>43585</v>
      </c>
      <c r="D56" s="46" t="s">
        <v>60</v>
      </c>
      <c r="E56" s="129">
        <v>34.11</v>
      </c>
      <c r="F56" s="130" t="s">
        <v>205</v>
      </c>
      <c r="G56" s="131">
        <v>4.58</v>
      </c>
      <c r="H56" s="151" t="s">
        <v>208</v>
      </c>
      <c r="I56" s="201">
        <v>41.49</v>
      </c>
    </row>
    <row r="57" spans="1:9" ht="13.95" customHeight="1" x14ac:dyDescent="0.3">
      <c r="A57" s="277"/>
      <c r="B57" s="274"/>
      <c r="C57" s="37">
        <v>43676</v>
      </c>
      <c r="D57" s="25" t="s">
        <v>60</v>
      </c>
      <c r="E57" s="121">
        <v>33.33</v>
      </c>
      <c r="F57" s="122" t="s">
        <v>206</v>
      </c>
      <c r="G57" s="123">
        <v>4.49</v>
      </c>
      <c r="H57" s="124" t="s">
        <v>209</v>
      </c>
      <c r="I57" s="202">
        <v>40.69</v>
      </c>
    </row>
    <row r="58" spans="1:9" ht="13.95" customHeight="1" thickBot="1" x14ac:dyDescent="0.35">
      <c r="A58" s="278"/>
      <c r="B58" s="275"/>
      <c r="C58" s="203">
        <v>44033</v>
      </c>
      <c r="D58" s="49" t="s">
        <v>60</v>
      </c>
      <c r="E58" s="204">
        <v>30.08</v>
      </c>
      <c r="F58" s="205" t="s">
        <v>207</v>
      </c>
      <c r="G58" s="206">
        <v>4.1100000000000003</v>
      </c>
      <c r="H58" s="207" t="s">
        <v>81</v>
      </c>
      <c r="I58" s="208">
        <v>37.299999999999997</v>
      </c>
    </row>
    <row r="59" spans="1:9" ht="13.95" customHeight="1" x14ac:dyDescent="0.3">
      <c r="A59" s="276" t="s">
        <v>64</v>
      </c>
      <c r="B59" s="273">
        <v>50</v>
      </c>
      <c r="C59" s="45">
        <v>43607</v>
      </c>
      <c r="D59" s="46" t="s">
        <v>60</v>
      </c>
      <c r="E59" s="47">
        <v>32.719167999999996</v>
      </c>
      <c r="F59" s="56" t="s">
        <v>74</v>
      </c>
      <c r="G59" s="72">
        <v>4.4162095105574455</v>
      </c>
      <c r="H59" s="66" t="s">
        <v>66</v>
      </c>
      <c r="I59" s="218">
        <v>40.055408244062285</v>
      </c>
    </row>
    <row r="60" spans="1:9" ht="13.95" customHeight="1" x14ac:dyDescent="0.3">
      <c r="A60" s="277"/>
      <c r="B60" s="274"/>
      <c r="C60" s="37">
        <v>43670</v>
      </c>
      <c r="D60" s="25" t="s">
        <v>60</v>
      </c>
      <c r="E60" s="24">
        <v>33.200000000000003</v>
      </c>
      <c r="F60" s="54">
        <v>0.69599999999999995</v>
      </c>
      <c r="G60" s="70">
        <v>4.4718478682849296</v>
      </c>
      <c r="H60" s="62" t="s">
        <v>66</v>
      </c>
      <c r="I60" s="219">
        <v>40.555774461639999</v>
      </c>
    </row>
    <row r="61" spans="1:9" ht="13.95" customHeight="1" x14ac:dyDescent="0.3">
      <c r="A61" s="277"/>
      <c r="B61" s="274"/>
      <c r="C61" s="135">
        <v>43971</v>
      </c>
      <c r="D61" s="25" t="s">
        <v>60</v>
      </c>
      <c r="E61" s="24" t="s">
        <v>103</v>
      </c>
      <c r="F61" s="54" t="s">
        <v>83</v>
      </c>
      <c r="G61" s="70" t="s">
        <v>90</v>
      </c>
      <c r="H61" s="62" t="s">
        <v>99</v>
      </c>
      <c r="I61" s="219" t="s">
        <v>143</v>
      </c>
    </row>
    <row r="62" spans="1:9" ht="13.95" customHeight="1" thickBot="1" x14ac:dyDescent="0.35">
      <c r="A62" s="278"/>
      <c r="B62" s="275"/>
      <c r="C62" s="48">
        <v>44034</v>
      </c>
      <c r="D62" s="49" t="s">
        <v>60</v>
      </c>
      <c r="E62" s="50">
        <v>33.590000000000003</v>
      </c>
      <c r="F62" s="57" t="s">
        <v>80</v>
      </c>
      <c r="G62" s="73">
        <v>4.5199999999999996</v>
      </c>
      <c r="H62" s="65" t="s">
        <v>81</v>
      </c>
      <c r="I62" s="220">
        <v>40.950000000000003</v>
      </c>
    </row>
    <row r="63" spans="1:9" ht="13.95" customHeight="1" x14ac:dyDescent="0.3">
      <c r="A63" s="276" t="s">
        <v>65</v>
      </c>
      <c r="B63" s="273">
        <v>70</v>
      </c>
      <c r="C63" s="45">
        <v>43607</v>
      </c>
      <c r="D63" s="225" t="s">
        <v>60</v>
      </c>
      <c r="E63" s="226">
        <v>42.940949999999994</v>
      </c>
      <c r="F63" s="227" t="s">
        <v>72</v>
      </c>
      <c r="G63" s="228">
        <v>5.5710873525624374</v>
      </c>
      <c r="H63" s="229" t="s">
        <v>66</v>
      </c>
      <c r="I63" s="230">
        <v>50.431439204138087</v>
      </c>
    </row>
    <row r="64" spans="1:9" ht="13.95" customHeight="1" x14ac:dyDescent="0.3">
      <c r="A64" s="277"/>
      <c r="B64" s="274"/>
      <c r="C64" s="37">
        <v>43670</v>
      </c>
      <c r="D64" s="25" t="s">
        <v>60</v>
      </c>
      <c r="E64" s="24">
        <v>40.07</v>
      </c>
      <c r="F64" s="54">
        <v>0.64300000000000002</v>
      </c>
      <c r="G64" s="70">
        <v>5.2512968654625931</v>
      </c>
      <c r="H64" s="62" t="s">
        <v>66</v>
      </c>
      <c r="I64" s="219">
        <v>47.560267438577668</v>
      </c>
    </row>
    <row r="65" spans="1:9" ht="13.95" customHeight="1" x14ac:dyDescent="0.3">
      <c r="A65" s="277"/>
      <c r="B65" s="274"/>
      <c r="C65" s="135">
        <v>43971</v>
      </c>
      <c r="D65" s="27" t="s">
        <v>60</v>
      </c>
      <c r="E65" s="26" t="s">
        <v>102</v>
      </c>
      <c r="F65" s="55" t="s">
        <v>78</v>
      </c>
      <c r="G65" s="71" t="s">
        <v>89</v>
      </c>
      <c r="H65" s="42" t="s">
        <v>98</v>
      </c>
      <c r="I65" s="231" t="s">
        <v>142</v>
      </c>
    </row>
    <row r="66" spans="1:9" ht="13.95" customHeight="1" thickBot="1" x14ac:dyDescent="0.35">
      <c r="A66" s="278"/>
      <c r="B66" s="275"/>
      <c r="C66" s="48">
        <v>44034</v>
      </c>
      <c r="D66" s="49" t="s">
        <v>60</v>
      </c>
      <c r="E66" s="50">
        <v>42.77</v>
      </c>
      <c r="F66" s="57" t="s">
        <v>79</v>
      </c>
      <c r="G66" s="73">
        <v>5.55</v>
      </c>
      <c r="H66" s="65" t="s">
        <v>81</v>
      </c>
      <c r="I66" s="220">
        <v>50.26</v>
      </c>
    </row>
    <row r="67" spans="1:9" ht="27.6" customHeight="1" thickBot="1" x14ac:dyDescent="0.35">
      <c r="A67" s="282" t="s">
        <v>148</v>
      </c>
      <c r="B67" s="283"/>
      <c r="C67" s="283"/>
      <c r="D67" s="283"/>
      <c r="E67" s="283"/>
      <c r="F67" s="283"/>
      <c r="G67" s="283"/>
      <c r="H67" s="283"/>
      <c r="I67" s="284"/>
    </row>
    <row r="68" spans="1:9" ht="67.2" customHeight="1" thickBot="1" x14ac:dyDescent="0.35">
      <c r="A68" s="279" t="s">
        <v>147</v>
      </c>
      <c r="B68" s="280"/>
      <c r="C68" s="280"/>
      <c r="D68" s="280"/>
      <c r="E68" s="280"/>
      <c r="F68" s="280"/>
      <c r="G68" s="280"/>
      <c r="H68" s="280"/>
      <c r="I68" s="281"/>
    </row>
    <row r="69" spans="1:9" x14ac:dyDescent="0.3">
      <c r="A69" s="200"/>
      <c r="B69" s="200"/>
      <c r="C69" s="200"/>
      <c r="D69" s="200"/>
      <c r="E69" s="200"/>
      <c r="F69" s="200"/>
      <c r="G69" s="200"/>
      <c r="H69" s="200"/>
      <c r="I69" s="200"/>
    </row>
    <row r="70" spans="1:9" x14ac:dyDescent="0.3">
      <c r="A70" s="200"/>
      <c r="B70" s="200"/>
      <c r="C70" s="200"/>
      <c r="D70" s="200"/>
      <c r="E70" s="200"/>
      <c r="F70" s="200"/>
      <c r="G70" s="200"/>
      <c r="H70" s="200"/>
      <c r="I70" s="200"/>
    </row>
    <row r="71" spans="1:9" x14ac:dyDescent="0.3">
      <c r="A71" s="200"/>
      <c r="B71" s="200"/>
      <c r="C71" s="200"/>
      <c r="D71" s="200"/>
      <c r="E71" s="200"/>
      <c r="F71" s="200"/>
      <c r="G71" s="200"/>
      <c r="H71" s="200"/>
      <c r="I71" s="200"/>
    </row>
  </sheetData>
  <mergeCells count="42">
    <mergeCell ref="A31:A33"/>
    <mergeCell ref="B31:B33"/>
    <mergeCell ref="A68:I68"/>
    <mergeCell ref="A67:I67"/>
    <mergeCell ref="A53:A55"/>
    <mergeCell ref="B53:B55"/>
    <mergeCell ref="A63:A66"/>
    <mergeCell ref="B63:B66"/>
    <mergeCell ref="A20:A23"/>
    <mergeCell ref="B20:B23"/>
    <mergeCell ref="A27:A30"/>
    <mergeCell ref="B27:B30"/>
    <mergeCell ref="A17:A19"/>
    <mergeCell ref="B17:B19"/>
    <mergeCell ref="A24:A26"/>
    <mergeCell ref="B24:B26"/>
    <mergeCell ref="A34:A36"/>
    <mergeCell ref="B34:B36"/>
    <mergeCell ref="A59:A62"/>
    <mergeCell ref="B59:B62"/>
    <mergeCell ref="A49:A52"/>
    <mergeCell ref="B49:B52"/>
    <mergeCell ref="A37:A39"/>
    <mergeCell ref="B37:B39"/>
    <mergeCell ref="A56:A58"/>
    <mergeCell ref="B56:B58"/>
    <mergeCell ref="A43:A45"/>
    <mergeCell ref="B43:B45"/>
    <mergeCell ref="A46:A48"/>
    <mergeCell ref="B46:B48"/>
    <mergeCell ref="A40:A42"/>
    <mergeCell ref="B40:B42"/>
    <mergeCell ref="F1:G1"/>
    <mergeCell ref="H1:I1"/>
    <mergeCell ref="A6:A9"/>
    <mergeCell ref="B6:B9"/>
    <mergeCell ref="A13:A16"/>
    <mergeCell ref="B13:B16"/>
    <mergeCell ref="A3:A5"/>
    <mergeCell ref="B3:B5"/>
    <mergeCell ref="A10:A12"/>
    <mergeCell ref="B10:B12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7"/>
  <sheetViews>
    <sheetView workbookViewId="0">
      <selection activeCell="C15" sqref="C15"/>
    </sheetView>
  </sheetViews>
  <sheetFormatPr defaultColWidth="29.6640625" defaultRowHeight="14.4" x14ac:dyDescent="0.3"/>
  <cols>
    <col min="1" max="1" width="17" style="149" customWidth="1" collapsed="1"/>
    <col min="2" max="2" width="5.44140625" style="20" bestFit="1" customWidth="1" collapsed="1"/>
    <col min="3" max="3" width="10.109375" style="21" customWidth="1" collapsed="1"/>
    <col min="4" max="4" width="16.6640625" style="20" bestFit="1" customWidth="1" collapsed="1"/>
    <col min="5" max="5" width="14.109375" style="20" bestFit="1" customWidth="1" collapsed="1"/>
    <col min="6" max="6" width="12.77734375" style="20" bestFit="1" customWidth="1" collapsed="1"/>
    <col min="7" max="7" width="13.44140625" style="20" bestFit="1" customWidth="1" collapsed="1"/>
    <col min="8" max="8" width="12.33203125" style="20" bestFit="1" customWidth="1" collapsed="1"/>
    <col min="9" max="9" width="14.109375" style="20" bestFit="1" customWidth="1" collapsed="1"/>
    <col min="10" max="10" width="29.6640625" style="20" collapsed="1"/>
    <col min="24" max="16384" width="29.6640625" style="20" collapsed="1"/>
  </cols>
  <sheetData>
    <row r="1" spans="1:23" x14ac:dyDescent="0.3">
      <c r="A1" s="148"/>
      <c r="B1" s="87"/>
      <c r="C1" s="88"/>
      <c r="D1" s="87"/>
      <c r="E1" s="87"/>
      <c r="F1" s="87"/>
      <c r="G1" s="87"/>
      <c r="H1" s="87"/>
      <c r="I1" s="87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</row>
    <row r="2" spans="1:23" x14ac:dyDescent="0.3">
      <c r="A2" s="285" t="s">
        <v>228</v>
      </c>
      <c r="B2" s="285"/>
      <c r="C2" s="285"/>
      <c r="D2" s="285"/>
      <c r="E2" s="285"/>
      <c r="F2" s="285"/>
      <c r="G2" s="285"/>
      <c r="H2" s="285"/>
      <c r="I2" s="285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</row>
    <row r="3" spans="1:23" ht="15" thickBot="1" x14ac:dyDescent="0.35">
      <c r="A3" s="152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</row>
    <row r="4" spans="1:23" ht="15.6" thickTop="1" thickBot="1" x14ac:dyDescent="0.35">
      <c r="A4" s="31"/>
      <c r="B4" s="31"/>
      <c r="C4" s="35"/>
      <c r="D4" s="31"/>
      <c r="E4" s="31"/>
      <c r="F4" s="245" t="s">
        <v>1</v>
      </c>
      <c r="G4" s="236"/>
      <c r="H4" s="235" t="s">
        <v>4</v>
      </c>
      <c r="I4" s="236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</row>
    <row r="5" spans="1:23" s="21" customFormat="1" ht="39" customHeight="1" thickTop="1" thickBot="1" x14ac:dyDescent="0.35">
      <c r="A5" s="33" t="s">
        <v>55</v>
      </c>
      <c r="B5" s="33" t="s">
        <v>54</v>
      </c>
      <c r="C5" s="32" t="s">
        <v>14</v>
      </c>
      <c r="D5" s="33" t="s">
        <v>56</v>
      </c>
      <c r="E5" s="51" t="s">
        <v>57</v>
      </c>
      <c r="F5" s="52" t="s">
        <v>146</v>
      </c>
      <c r="G5" s="68" t="s">
        <v>58</v>
      </c>
      <c r="H5" s="31" t="s">
        <v>146</v>
      </c>
      <c r="I5" s="68" t="s">
        <v>58</v>
      </c>
      <c r="K5" s="150"/>
      <c r="L5" s="150"/>
    </row>
    <row r="6" spans="1:23" ht="15.75" customHeight="1" thickTop="1" x14ac:dyDescent="0.3">
      <c r="A6" s="289" t="s">
        <v>31</v>
      </c>
      <c r="B6" s="291"/>
      <c r="C6" s="36">
        <v>43585</v>
      </c>
      <c r="D6" s="23" t="s">
        <v>59</v>
      </c>
      <c r="E6" s="117">
        <v>32.590000000000003</v>
      </c>
      <c r="F6" s="118" t="s">
        <v>154</v>
      </c>
      <c r="G6" s="119">
        <v>4.4000000000000004</v>
      </c>
      <c r="H6" s="120" t="s">
        <v>157</v>
      </c>
      <c r="I6" s="119">
        <v>39.92</v>
      </c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</row>
    <row r="7" spans="1:23" s="38" customFormat="1" ht="15.75" customHeight="1" x14ac:dyDescent="0.3">
      <c r="A7" s="290"/>
      <c r="B7" s="271"/>
      <c r="C7" s="37">
        <v>43676</v>
      </c>
      <c r="D7" s="25" t="s">
        <v>59</v>
      </c>
      <c r="E7" s="121" t="s">
        <v>183</v>
      </c>
      <c r="F7" s="122" t="s">
        <v>155</v>
      </c>
      <c r="G7" s="123" t="s">
        <v>179</v>
      </c>
      <c r="H7" s="124" t="s">
        <v>158</v>
      </c>
      <c r="I7" s="123" t="s">
        <v>181</v>
      </c>
      <c r="J7" s="108"/>
      <c r="K7"/>
      <c r="L7"/>
    </row>
    <row r="8" spans="1:23" s="38" customFormat="1" ht="15.75" customHeight="1" thickBot="1" x14ac:dyDescent="0.35">
      <c r="A8" s="290"/>
      <c r="B8" s="271"/>
      <c r="C8" s="37">
        <v>44033</v>
      </c>
      <c r="D8" s="27" t="s">
        <v>59</v>
      </c>
      <c r="E8" s="125" t="s">
        <v>184</v>
      </c>
      <c r="F8" s="126" t="s">
        <v>156</v>
      </c>
      <c r="G8" s="127" t="s">
        <v>180</v>
      </c>
      <c r="H8" s="128" t="s">
        <v>159</v>
      </c>
      <c r="I8" s="127" t="s">
        <v>182</v>
      </c>
      <c r="J8" s="107"/>
      <c r="K8"/>
      <c r="L8"/>
    </row>
    <row r="9" spans="1:23" x14ac:dyDescent="0.3">
      <c r="A9" s="292" t="s">
        <v>160</v>
      </c>
      <c r="B9" s="270">
        <v>1.5</v>
      </c>
      <c r="C9" s="45">
        <v>43585</v>
      </c>
      <c r="D9" s="46" t="s">
        <v>60</v>
      </c>
      <c r="E9" s="129" t="s">
        <v>191</v>
      </c>
      <c r="F9" s="130" t="s">
        <v>172</v>
      </c>
      <c r="G9" s="131" t="s">
        <v>187</v>
      </c>
      <c r="H9" s="132" t="s">
        <v>189</v>
      </c>
      <c r="I9" s="131" t="s">
        <v>188</v>
      </c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</row>
    <row r="10" spans="1:23" x14ac:dyDescent="0.3">
      <c r="A10" s="290"/>
      <c r="B10" s="271"/>
      <c r="C10" s="37">
        <v>43676</v>
      </c>
      <c r="D10" s="25" t="s">
        <v>60</v>
      </c>
      <c r="E10" s="121">
        <v>74.98</v>
      </c>
      <c r="F10" s="122" t="s">
        <v>185</v>
      </c>
      <c r="G10" s="123">
        <v>8.9700000000000006</v>
      </c>
      <c r="H10" s="124" t="s">
        <v>81</v>
      </c>
      <c r="I10" s="123">
        <v>80.87</v>
      </c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</row>
    <row r="11" spans="1:23" ht="15" thickBot="1" x14ac:dyDescent="0.35">
      <c r="A11" s="293"/>
      <c r="B11" s="272"/>
      <c r="C11" s="37">
        <v>44033</v>
      </c>
      <c r="D11" s="27" t="s">
        <v>60</v>
      </c>
      <c r="E11" s="125">
        <v>50.23</v>
      </c>
      <c r="F11" s="126" t="s">
        <v>186</v>
      </c>
      <c r="G11" s="127">
        <v>6.37</v>
      </c>
      <c r="H11" s="128" t="s">
        <v>190</v>
      </c>
      <c r="I11" s="127">
        <v>57.6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</row>
    <row r="12" spans="1:23" x14ac:dyDescent="0.3">
      <c r="A12" s="292" t="s">
        <v>161</v>
      </c>
      <c r="B12" s="270">
        <v>6.5</v>
      </c>
      <c r="C12" s="45">
        <v>43585</v>
      </c>
      <c r="D12" s="46" t="s">
        <v>60</v>
      </c>
      <c r="E12" s="129">
        <v>36.840000000000003</v>
      </c>
      <c r="F12" s="130" t="s">
        <v>210</v>
      </c>
      <c r="G12" s="131">
        <v>4.8899999999999997</v>
      </c>
      <c r="H12" s="151" t="s">
        <v>213</v>
      </c>
      <c r="I12" s="131">
        <v>44.29</v>
      </c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</row>
    <row r="13" spans="1:23" x14ac:dyDescent="0.3">
      <c r="A13" s="290"/>
      <c r="B13" s="271"/>
      <c r="C13" s="37">
        <v>43676</v>
      </c>
      <c r="D13" s="25" t="s">
        <v>60</v>
      </c>
      <c r="E13" s="121">
        <v>33.74</v>
      </c>
      <c r="F13" s="122" t="s">
        <v>211</v>
      </c>
      <c r="G13" s="123">
        <v>4.53</v>
      </c>
      <c r="H13" s="124" t="s">
        <v>81</v>
      </c>
      <c r="I13" s="123">
        <v>41.12</v>
      </c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</row>
    <row r="14" spans="1:23" ht="15" thickBot="1" x14ac:dyDescent="0.35">
      <c r="A14" s="293"/>
      <c r="B14" s="272"/>
      <c r="C14" s="37">
        <v>44033</v>
      </c>
      <c r="D14" s="27" t="s">
        <v>60</v>
      </c>
      <c r="E14" s="125">
        <v>33.229999999999997</v>
      </c>
      <c r="F14" s="126" t="s">
        <v>212</v>
      </c>
      <c r="G14" s="127">
        <v>4.47</v>
      </c>
      <c r="H14" s="128" t="s">
        <v>214</v>
      </c>
      <c r="I14" s="127">
        <v>40.58</v>
      </c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</row>
    <row r="15" spans="1:23" x14ac:dyDescent="0.3">
      <c r="A15" s="292" t="s">
        <v>35</v>
      </c>
      <c r="B15" s="270"/>
      <c r="C15" s="45">
        <v>43585</v>
      </c>
      <c r="D15" s="46" t="s">
        <v>59</v>
      </c>
      <c r="E15" s="129">
        <v>43.06</v>
      </c>
      <c r="F15" s="130" t="s">
        <v>173</v>
      </c>
      <c r="G15" s="131">
        <v>5.58</v>
      </c>
      <c r="H15" s="151" t="s">
        <v>176</v>
      </c>
      <c r="I15" s="131">
        <v>50.55</v>
      </c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</row>
    <row r="16" spans="1:23" x14ac:dyDescent="0.3">
      <c r="A16" s="290"/>
      <c r="B16" s="271"/>
      <c r="C16" s="37">
        <v>43676</v>
      </c>
      <c r="D16" s="25" t="s">
        <v>59</v>
      </c>
      <c r="E16" s="121">
        <v>73.650000000000006</v>
      </c>
      <c r="F16" s="122" t="s">
        <v>174</v>
      </c>
      <c r="G16" s="123">
        <v>8.83</v>
      </c>
      <c r="H16" s="124" t="s">
        <v>177</v>
      </c>
      <c r="I16" s="123">
        <v>79.66</v>
      </c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</row>
    <row r="17" spans="1:23" ht="15" thickBot="1" x14ac:dyDescent="0.35">
      <c r="A17" s="293"/>
      <c r="B17" s="272"/>
      <c r="C17" s="37">
        <v>44033</v>
      </c>
      <c r="D17" s="27" t="s">
        <v>59</v>
      </c>
      <c r="E17" s="125">
        <v>63.36</v>
      </c>
      <c r="F17" s="126" t="s">
        <v>175</v>
      </c>
      <c r="G17" s="127">
        <v>7.77</v>
      </c>
      <c r="H17" s="128" t="s">
        <v>178</v>
      </c>
      <c r="I17" s="127">
        <v>70.12</v>
      </c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</row>
    <row r="18" spans="1:23" x14ac:dyDescent="0.3">
      <c r="A18" s="286" t="s">
        <v>162</v>
      </c>
      <c r="B18" s="271">
        <v>10.1</v>
      </c>
      <c r="C18" s="45">
        <v>43585</v>
      </c>
      <c r="D18" s="46" t="s">
        <v>60</v>
      </c>
      <c r="E18" s="129">
        <v>34.229999999999997</v>
      </c>
      <c r="F18" s="130" t="s">
        <v>192</v>
      </c>
      <c r="G18" s="131">
        <v>4.59</v>
      </c>
      <c r="H18" s="151" t="s">
        <v>194</v>
      </c>
      <c r="I18" s="131">
        <v>41.62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</row>
    <row r="19" spans="1:23" x14ac:dyDescent="0.3">
      <c r="A19" s="286"/>
      <c r="B19" s="271"/>
      <c r="C19" s="37">
        <v>43676</v>
      </c>
      <c r="D19" s="25" t="s">
        <v>60</v>
      </c>
      <c r="E19" s="121">
        <v>33.619999999999997</v>
      </c>
      <c r="F19" s="122" t="s">
        <v>193</v>
      </c>
      <c r="G19" s="123">
        <v>4.5199999999999996</v>
      </c>
      <c r="H19" s="124" t="s">
        <v>195</v>
      </c>
      <c r="I19" s="123">
        <v>40.99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spans="1:23" ht="15" thickBot="1" x14ac:dyDescent="0.35">
      <c r="A20" s="288"/>
      <c r="B20" s="272"/>
      <c r="C20" s="37">
        <v>44033</v>
      </c>
      <c r="D20" s="27" t="s">
        <v>60</v>
      </c>
      <c r="E20" s="125">
        <v>31.16</v>
      </c>
      <c r="F20" s="126" t="s">
        <v>72</v>
      </c>
      <c r="G20" s="127">
        <v>4.24</v>
      </c>
      <c r="H20" s="128" t="s">
        <v>81</v>
      </c>
      <c r="I20" s="127">
        <v>38.43</v>
      </c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</row>
    <row r="21" spans="1:23" x14ac:dyDescent="0.3">
      <c r="A21" s="287" t="s">
        <v>163</v>
      </c>
      <c r="B21" s="270">
        <v>12.5</v>
      </c>
      <c r="C21" s="45">
        <v>43585</v>
      </c>
      <c r="D21" s="46" t="s">
        <v>60</v>
      </c>
      <c r="E21" s="129">
        <v>33.9</v>
      </c>
      <c r="F21" s="130" t="s">
        <v>196</v>
      </c>
      <c r="G21" s="131">
        <v>4.55</v>
      </c>
      <c r="H21" s="151" t="s">
        <v>198</v>
      </c>
      <c r="I21" s="131">
        <v>41.28</v>
      </c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</row>
    <row r="22" spans="1:23" x14ac:dyDescent="0.3">
      <c r="A22" s="286"/>
      <c r="B22" s="271"/>
      <c r="C22" s="37">
        <v>43676</v>
      </c>
      <c r="D22" s="25" t="s">
        <v>60</v>
      </c>
      <c r="E22" s="121">
        <v>33.58</v>
      </c>
      <c r="F22" s="122" t="s">
        <v>197</v>
      </c>
      <c r="G22" s="123">
        <v>4.5199999999999996</v>
      </c>
      <c r="H22" s="124" t="s">
        <v>199</v>
      </c>
      <c r="I22" s="123">
        <v>40.94</v>
      </c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</row>
    <row r="23" spans="1:23" ht="15" thickBot="1" x14ac:dyDescent="0.35">
      <c r="A23" s="288"/>
      <c r="B23" s="272"/>
      <c r="C23" s="37">
        <v>44033</v>
      </c>
      <c r="D23" s="27" t="s">
        <v>60</v>
      </c>
      <c r="E23" s="125">
        <v>30.83</v>
      </c>
      <c r="F23" s="126" t="s">
        <v>72</v>
      </c>
      <c r="G23" s="127">
        <v>4.2</v>
      </c>
      <c r="H23" s="128" t="s">
        <v>81</v>
      </c>
      <c r="I23" s="127">
        <v>38.08</v>
      </c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</row>
    <row r="24" spans="1:23" x14ac:dyDescent="0.3">
      <c r="A24" s="286" t="s">
        <v>164</v>
      </c>
      <c r="B24" s="271">
        <v>18</v>
      </c>
      <c r="C24" s="45">
        <v>43585</v>
      </c>
      <c r="D24" s="46" t="s">
        <v>60</v>
      </c>
      <c r="E24" s="129">
        <v>34.53</v>
      </c>
      <c r="F24" s="130" t="s">
        <v>200</v>
      </c>
      <c r="G24" s="131">
        <v>4.62</v>
      </c>
      <c r="H24" s="132" t="s">
        <v>81</v>
      </c>
      <c r="I24" s="131">
        <v>41.92</v>
      </c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</row>
    <row r="25" spans="1:23" x14ac:dyDescent="0.3">
      <c r="A25" s="286"/>
      <c r="B25" s="271"/>
      <c r="C25" s="37">
        <v>43676</v>
      </c>
      <c r="D25" s="25" t="s">
        <v>60</v>
      </c>
      <c r="E25" s="121">
        <v>33.869999999999997</v>
      </c>
      <c r="F25" s="122" t="s">
        <v>73</v>
      </c>
      <c r="G25" s="123">
        <v>4.55</v>
      </c>
      <c r="H25" s="124" t="s">
        <v>81</v>
      </c>
      <c r="I25" s="123">
        <v>41.25</v>
      </c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</row>
    <row r="26" spans="1:23" ht="15" thickBot="1" x14ac:dyDescent="0.35">
      <c r="A26" s="286"/>
      <c r="B26" s="271"/>
      <c r="C26" s="37">
        <v>44033</v>
      </c>
      <c r="D26" s="27" t="s">
        <v>60</v>
      </c>
      <c r="E26" s="125">
        <v>29.96</v>
      </c>
      <c r="F26" s="126" t="s">
        <v>72</v>
      </c>
      <c r="G26" s="127">
        <v>4.0999999999999996</v>
      </c>
      <c r="H26" s="128" t="s">
        <v>81</v>
      </c>
      <c r="I26" s="127">
        <v>37.17</v>
      </c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</row>
    <row r="27" spans="1:23" x14ac:dyDescent="0.3">
      <c r="A27" s="287" t="s">
        <v>62</v>
      </c>
      <c r="B27" s="270"/>
      <c r="C27" s="45">
        <v>43585</v>
      </c>
      <c r="D27" s="46" t="s">
        <v>59</v>
      </c>
      <c r="E27" s="129" t="s">
        <v>222</v>
      </c>
      <c r="F27" s="130" t="s">
        <v>215</v>
      </c>
      <c r="G27" s="131" t="s">
        <v>218</v>
      </c>
      <c r="H27" s="151" t="s">
        <v>219</v>
      </c>
      <c r="I27" s="131" t="s">
        <v>221</v>
      </c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</row>
    <row r="28" spans="1:23" x14ac:dyDescent="0.3">
      <c r="A28" s="286"/>
      <c r="B28" s="271"/>
      <c r="C28" s="37">
        <v>43676</v>
      </c>
      <c r="D28" s="25" t="s">
        <v>59</v>
      </c>
      <c r="E28" s="121">
        <v>73.58</v>
      </c>
      <c r="F28" s="122" t="s">
        <v>216</v>
      </c>
      <c r="G28" s="123">
        <v>8.83</v>
      </c>
      <c r="H28" s="124" t="s">
        <v>220</v>
      </c>
      <c r="I28" s="123">
        <v>79.599999999999994</v>
      </c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</row>
    <row r="29" spans="1:23" ht="15" thickBot="1" x14ac:dyDescent="0.35">
      <c r="A29" s="288"/>
      <c r="B29" s="272"/>
      <c r="C29" s="37">
        <v>44033</v>
      </c>
      <c r="D29" s="27" t="s">
        <v>59</v>
      </c>
      <c r="E29" s="125">
        <v>62.29</v>
      </c>
      <c r="F29" s="126" t="s">
        <v>217</v>
      </c>
      <c r="G29" s="127">
        <v>7.66</v>
      </c>
      <c r="H29" s="128" t="s">
        <v>81</v>
      </c>
      <c r="I29" s="127">
        <v>69.12</v>
      </c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</row>
    <row r="30" spans="1:23" x14ac:dyDescent="0.3">
      <c r="A30" s="287" t="s">
        <v>165</v>
      </c>
      <c r="B30" s="270">
        <v>21</v>
      </c>
      <c r="C30" s="45">
        <v>43585</v>
      </c>
      <c r="D30" s="46" t="s">
        <v>60</v>
      </c>
      <c r="E30" s="129">
        <v>33.49</v>
      </c>
      <c r="F30" s="130" t="s">
        <v>201</v>
      </c>
      <c r="G30" s="131">
        <v>4.5</v>
      </c>
      <c r="H30" s="151" t="s">
        <v>204</v>
      </c>
      <c r="I30" s="131">
        <v>40.85</v>
      </c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</row>
    <row r="31" spans="1:23" x14ac:dyDescent="0.3">
      <c r="A31" s="286"/>
      <c r="B31" s="271"/>
      <c r="C31" s="37">
        <v>43676</v>
      </c>
      <c r="D31" s="25" t="s">
        <v>60</v>
      </c>
      <c r="E31" s="121">
        <v>33.58</v>
      </c>
      <c r="F31" s="122" t="s">
        <v>202</v>
      </c>
      <c r="G31" s="123">
        <v>4.5199999999999996</v>
      </c>
      <c r="H31" s="124" t="s">
        <v>81</v>
      </c>
      <c r="I31" s="123">
        <v>40.94</v>
      </c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</row>
    <row r="32" spans="1:23" ht="15" thickBot="1" x14ac:dyDescent="0.35">
      <c r="A32" s="288"/>
      <c r="B32" s="272"/>
      <c r="C32" s="37">
        <v>44033</v>
      </c>
      <c r="D32" s="27" t="s">
        <v>60</v>
      </c>
      <c r="E32" s="125">
        <v>30.33</v>
      </c>
      <c r="F32" s="126" t="s">
        <v>203</v>
      </c>
      <c r="G32" s="127">
        <v>4.1399999999999997</v>
      </c>
      <c r="H32" s="128" t="s">
        <v>81</v>
      </c>
      <c r="I32" s="127">
        <v>37.57</v>
      </c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</row>
    <row r="33" spans="1:23" x14ac:dyDescent="0.3">
      <c r="A33" s="287" t="s">
        <v>63</v>
      </c>
      <c r="B33" s="270"/>
      <c r="C33" s="45">
        <v>43585</v>
      </c>
      <c r="D33" s="46" t="s">
        <v>59</v>
      </c>
      <c r="E33" s="129">
        <v>58.94</v>
      </c>
      <c r="F33" s="130" t="s">
        <v>223</v>
      </c>
      <c r="G33" s="131">
        <v>7.3</v>
      </c>
      <c r="H33" s="151" t="s">
        <v>225</v>
      </c>
      <c r="I33" s="131">
        <v>65.959999999999994</v>
      </c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</row>
    <row r="34" spans="1:23" x14ac:dyDescent="0.3">
      <c r="A34" s="286"/>
      <c r="B34" s="271"/>
      <c r="C34" s="37">
        <v>43676</v>
      </c>
      <c r="D34" s="25" t="s">
        <v>59</v>
      </c>
      <c r="E34" s="121">
        <v>81.39</v>
      </c>
      <c r="F34" s="122" t="s">
        <v>224</v>
      </c>
      <c r="G34" s="123">
        <v>9.6199999999999992</v>
      </c>
      <c r="H34" s="124" t="s">
        <v>81</v>
      </c>
      <c r="I34" s="123">
        <v>86.7</v>
      </c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</row>
    <row r="35" spans="1:23" ht="15" thickBot="1" x14ac:dyDescent="0.35">
      <c r="A35" s="288"/>
      <c r="B35" s="272"/>
      <c r="C35" s="37">
        <v>44033</v>
      </c>
      <c r="D35" s="27" t="s">
        <v>59</v>
      </c>
      <c r="E35" s="125">
        <v>77.099999999999994</v>
      </c>
      <c r="F35" s="126" t="s">
        <v>72</v>
      </c>
      <c r="G35" s="127">
        <v>9.19</v>
      </c>
      <c r="H35" s="128" t="s">
        <v>226</v>
      </c>
      <c r="I35" s="127">
        <v>82.81</v>
      </c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</row>
    <row r="36" spans="1:23" x14ac:dyDescent="0.3">
      <c r="A36" s="287" t="s">
        <v>166</v>
      </c>
      <c r="B36" s="270">
        <v>23</v>
      </c>
      <c r="C36" s="45">
        <v>43585</v>
      </c>
      <c r="D36" s="46" t="s">
        <v>60</v>
      </c>
      <c r="E36" s="129">
        <v>34.11</v>
      </c>
      <c r="F36" s="130" t="s">
        <v>205</v>
      </c>
      <c r="G36" s="131">
        <v>4.58</v>
      </c>
      <c r="H36" s="151" t="s">
        <v>208</v>
      </c>
      <c r="I36" s="131">
        <v>41.49</v>
      </c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</row>
    <row r="37" spans="1:23" x14ac:dyDescent="0.3">
      <c r="A37" s="286"/>
      <c r="B37" s="271"/>
      <c r="C37" s="37">
        <v>43676</v>
      </c>
      <c r="D37" s="25" t="s">
        <v>60</v>
      </c>
      <c r="E37" s="121">
        <v>33.33</v>
      </c>
      <c r="F37" s="122" t="s">
        <v>206</v>
      </c>
      <c r="G37" s="123">
        <v>4.49</v>
      </c>
      <c r="H37" s="124" t="s">
        <v>209</v>
      </c>
      <c r="I37" s="123">
        <v>40.69</v>
      </c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</row>
    <row r="38" spans="1:23" ht="15" thickBot="1" x14ac:dyDescent="0.35">
      <c r="A38" s="288"/>
      <c r="B38" s="272"/>
      <c r="C38" s="37">
        <v>44033</v>
      </c>
      <c r="D38" s="27" t="s">
        <v>60</v>
      </c>
      <c r="E38" s="125">
        <v>30.08</v>
      </c>
      <c r="F38" s="126" t="s">
        <v>207</v>
      </c>
      <c r="G38" s="127">
        <v>4.1100000000000003</v>
      </c>
      <c r="H38" s="128" t="s">
        <v>81</v>
      </c>
      <c r="I38" s="127">
        <v>37.299999999999997</v>
      </c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</row>
    <row r="39" spans="1:23" x14ac:dyDescent="0.3">
      <c r="A39" s="286" t="s">
        <v>132</v>
      </c>
      <c r="B39" s="271"/>
      <c r="C39" s="136">
        <v>43585</v>
      </c>
      <c r="D39" s="46" t="s">
        <v>59</v>
      </c>
      <c r="E39" s="129">
        <v>34.409999999999997</v>
      </c>
      <c r="F39" s="130" t="s">
        <v>167</v>
      </c>
      <c r="G39" s="131">
        <v>4.6100000000000003</v>
      </c>
      <c r="H39" s="132" t="s">
        <v>81</v>
      </c>
      <c r="I39" s="131">
        <v>41.8</v>
      </c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</row>
    <row r="40" spans="1:23" x14ac:dyDescent="0.3">
      <c r="A40" s="286"/>
      <c r="B40" s="271"/>
      <c r="C40" s="135">
        <v>43676</v>
      </c>
      <c r="D40" s="25" t="s">
        <v>59</v>
      </c>
      <c r="E40" s="121">
        <v>42.01</v>
      </c>
      <c r="F40" s="122" t="s">
        <v>168</v>
      </c>
      <c r="G40" s="123">
        <v>5.47</v>
      </c>
      <c r="H40" s="124" t="s">
        <v>170</v>
      </c>
      <c r="I40" s="123">
        <v>49.5</v>
      </c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</row>
    <row r="41" spans="1:23" ht="15" thickBot="1" x14ac:dyDescent="0.35">
      <c r="A41" s="294"/>
      <c r="B41" s="295"/>
      <c r="C41" s="34">
        <v>44033</v>
      </c>
      <c r="D41" s="28" t="s">
        <v>59</v>
      </c>
      <c r="E41" s="125">
        <v>38.130000000000003</v>
      </c>
      <c r="F41" s="133" t="s">
        <v>169</v>
      </c>
      <c r="G41" s="134">
        <v>5.03</v>
      </c>
      <c r="H41" s="128" t="s">
        <v>171</v>
      </c>
      <c r="I41" s="134">
        <v>45.6</v>
      </c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</row>
    <row r="42" spans="1:23" ht="31.5" customHeight="1" thickTop="1" thickBot="1" x14ac:dyDescent="0.35">
      <c r="A42" s="247" t="s">
        <v>148</v>
      </c>
      <c r="B42" s="247"/>
      <c r="C42" s="247"/>
      <c r="D42" s="247"/>
      <c r="E42" s="247"/>
      <c r="F42" s="247"/>
      <c r="G42" s="247"/>
      <c r="H42" s="247"/>
      <c r="I42" s="248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</row>
    <row r="43" spans="1:23" ht="15" thickTop="1" x14ac:dyDescent="0.3">
      <c r="A43" s="249" t="s">
        <v>147</v>
      </c>
      <c r="B43" s="250"/>
      <c r="C43" s="250"/>
      <c r="D43" s="250"/>
      <c r="E43" s="250"/>
      <c r="F43" s="250"/>
      <c r="G43" s="250"/>
      <c r="H43" s="250"/>
      <c r="I43" s="251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</row>
    <row r="44" spans="1:23" x14ac:dyDescent="0.3">
      <c r="A44" s="252"/>
      <c r="B44" s="253"/>
      <c r="C44" s="253"/>
      <c r="D44" s="253"/>
      <c r="E44" s="253"/>
      <c r="F44" s="253"/>
      <c r="G44" s="253"/>
      <c r="H44" s="253"/>
      <c r="I44" s="254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</row>
    <row r="45" spans="1:23" x14ac:dyDescent="0.3">
      <c r="A45" s="252"/>
      <c r="B45" s="253"/>
      <c r="C45" s="253"/>
      <c r="D45" s="253"/>
      <c r="E45" s="253"/>
      <c r="F45" s="253"/>
      <c r="G45" s="253"/>
      <c r="H45" s="253"/>
      <c r="I45" s="254"/>
    </row>
    <row r="46" spans="1:23" ht="15" thickBot="1" x14ac:dyDescent="0.35">
      <c r="A46" s="255"/>
      <c r="B46" s="256"/>
      <c r="C46" s="256"/>
      <c r="D46" s="256"/>
      <c r="E46" s="256"/>
      <c r="F46" s="256"/>
      <c r="G46" s="256"/>
      <c r="H46" s="256"/>
      <c r="I46" s="257"/>
    </row>
    <row r="47" spans="1:23" ht="15" thickTop="1" x14ac:dyDescent="0.3"/>
  </sheetData>
  <mergeCells count="29">
    <mergeCell ref="A39:A41"/>
    <mergeCell ref="B39:B41"/>
    <mergeCell ref="A42:I42"/>
    <mergeCell ref="A43:I46"/>
    <mergeCell ref="A12:A14"/>
    <mergeCell ref="B12:B14"/>
    <mergeCell ref="A15:A17"/>
    <mergeCell ref="B15:B17"/>
    <mergeCell ref="A27:A29"/>
    <mergeCell ref="B27:B29"/>
    <mergeCell ref="A18:A20"/>
    <mergeCell ref="B18:B20"/>
    <mergeCell ref="A21:A23"/>
    <mergeCell ref="B21:B23"/>
    <mergeCell ref="A2:I2"/>
    <mergeCell ref="A24:A26"/>
    <mergeCell ref="B24:B26"/>
    <mergeCell ref="A36:A38"/>
    <mergeCell ref="B36:B38"/>
    <mergeCell ref="A33:A35"/>
    <mergeCell ref="B33:B35"/>
    <mergeCell ref="A30:A32"/>
    <mergeCell ref="B30:B32"/>
    <mergeCell ref="F4:G4"/>
    <mergeCell ref="H4:I4"/>
    <mergeCell ref="A6:A8"/>
    <mergeCell ref="B6:B8"/>
    <mergeCell ref="A9:A11"/>
    <mergeCell ref="B9:B1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G37" sqref="G37"/>
    </sheetView>
  </sheetViews>
  <sheetFormatPr defaultColWidth="9.109375" defaultRowHeight="14.4" x14ac:dyDescent="0.3"/>
  <cols>
    <col min="1" max="1" width="14.44140625" style="155" customWidth="1" collapsed="1"/>
    <col min="2" max="2" width="15.44140625" style="155" bestFit="1" customWidth="1" collapsed="1"/>
    <col min="3" max="3" width="14.44140625" style="155" bestFit="1" customWidth="1" collapsed="1"/>
    <col min="4" max="4" width="12.77734375" style="155" bestFit="1" customWidth="1" collapsed="1"/>
    <col min="5" max="5" width="22" style="155" bestFit="1" customWidth="1" collapsed="1"/>
    <col min="6" max="6" width="14.44140625" style="155" bestFit="1" customWidth="1" collapsed="1"/>
    <col min="7" max="7" width="15.44140625" style="155" customWidth="1" collapsed="1"/>
    <col min="8" max="16384" width="9.109375" style="155" collapsed="1"/>
  </cols>
  <sheetData>
    <row r="1" spans="1:12" s="109" customFormat="1" x14ac:dyDescent="0.3">
      <c r="A1" s="153" t="s">
        <v>236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</row>
    <row r="2" spans="1:12" ht="15" thickBot="1" x14ac:dyDescent="0.35"/>
    <row r="3" spans="1:12" ht="15.6" thickTop="1" thickBot="1" x14ac:dyDescent="0.35">
      <c r="A3" s="156"/>
      <c r="B3" s="298" t="s">
        <v>233</v>
      </c>
      <c r="C3" s="299"/>
      <c r="D3" s="300"/>
      <c r="E3" s="296" t="s">
        <v>231</v>
      </c>
      <c r="F3" s="297"/>
      <c r="G3" s="154"/>
    </row>
    <row r="4" spans="1:12" ht="15.6" thickTop="1" thickBot="1" x14ac:dyDescent="0.35">
      <c r="A4" s="169" t="s">
        <v>232</v>
      </c>
      <c r="B4" s="158" t="s">
        <v>230</v>
      </c>
      <c r="C4" s="157" t="s">
        <v>229</v>
      </c>
      <c r="D4" s="159" t="s">
        <v>235</v>
      </c>
      <c r="E4" s="158" t="s">
        <v>234</v>
      </c>
      <c r="F4" s="159" t="s">
        <v>235</v>
      </c>
      <c r="G4" s="154"/>
    </row>
    <row r="5" spans="1:12" ht="15" thickTop="1" x14ac:dyDescent="0.3">
      <c r="A5" s="160">
        <v>43585</v>
      </c>
      <c r="B5" s="154">
        <v>46.63</v>
      </c>
      <c r="C5" s="154">
        <v>46.43</v>
      </c>
      <c r="D5" s="154">
        <v>56</v>
      </c>
      <c r="E5" s="161">
        <v>0.16</v>
      </c>
      <c r="F5" s="162">
        <v>0.16</v>
      </c>
      <c r="G5" s="154"/>
    </row>
    <row r="6" spans="1:12" x14ac:dyDescent="0.3">
      <c r="A6" s="160">
        <v>43676</v>
      </c>
      <c r="B6" s="154">
        <v>67.16</v>
      </c>
      <c r="C6" s="154">
        <v>61.86</v>
      </c>
      <c r="D6" s="154">
        <v>69</v>
      </c>
      <c r="E6" s="163">
        <v>1.1599999999999999</v>
      </c>
      <c r="F6" s="162">
        <v>0</v>
      </c>
      <c r="G6" s="154"/>
    </row>
    <row r="7" spans="1:12" ht="15" thickBot="1" x14ac:dyDescent="0.35">
      <c r="A7" s="164">
        <v>44033</v>
      </c>
      <c r="B7" s="165">
        <v>65</v>
      </c>
      <c r="C7" s="165">
        <v>64.709999999999994</v>
      </c>
      <c r="D7" s="165">
        <v>70</v>
      </c>
      <c r="E7" s="166">
        <v>0.13</v>
      </c>
      <c r="F7" s="167">
        <v>0</v>
      </c>
      <c r="G7" s="154"/>
    </row>
    <row r="8" spans="1:12" ht="15" thickTop="1" x14ac:dyDescent="0.3">
      <c r="A8" s="168"/>
    </row>
    <row r="9" spans="1:12" ht="15" thickBot="1" x14ac:dyDescent="0.35"/>
    <row r="10" spans="1:12" ht="15.6" thickTop="1" thickBot="1" x14ac:dyDescent="0.35">
      <c r="A10" s="156"/>
      <c r="B10" s="298" t="s">
        <v>233</v>
      </c>
      <c r="C10" s="299"/>
      <c r="D10" s="300"/>
      <c r="E10" s="296" t="s">
        <v>231</v>
      </c>
      <c r="F10" s="297"/>
      <c r="G10" s="154"/>
    </row>
    <row r="11" spans="1:12" ht="15.6" thickTop="1" thickBot="1" x14ac:dyDescent="0.35">
      <c r="A11" s="169" t="s">
        <v>232</v>
      </c>
      <c r="B11" s="158" t="s">
        <v>230</v>
      </c>
      <c r="C11" s="157" t="s">
        <v>229</v>
      </c>
      <c r="D11" s="159" t="s">
        <v>235</v>
      </c>
      <c r="E11" s="158" t="s">
        <v>234</v>
      </c>
      <c r="F11" s="159" t="s">
        <v>235</v>
      </c>
      <c r="G11" s="154"/>
    </row>
    <row r="12" spans="1:12" ht="15" thickTop="1" x14ac:dyDescent="0.3">
      <c r="A12" s="160">
        <v>43607</v>
      </c>
      <c r="B12" s="154">
        <v>55.06</v>
      </c>
      <c r="C12" s="154">
        <v>56.29</v>
      </c>
      <c r="D12" s="154">
        <v>62</v>
      </c>
      <c r="E12" s="161">
        <v>0.14000000000000001</v>
      </c>
      <c r="F12" s="162">
        <v>0</v>
      </c>
      <c r="G12" s="154"/>
    </row>
    <row r="13" spans="1:12" x14ac:dyDescent="0.3">
      <c r="A13" s="160">
        <v>43670</v>
      </c>
      <c r="B13" s="154">
        <v>67.16</v>
      </c>
      <c r="C13" s="154">
        <v>68</v>
      </c>
      <c r="D13" s="154">
        <v>60</v>
      </c>
      <c r="E13" s="163">
        <v>0.06</v>
      </c>
      <c r="F13" s="162">
        <v>0.15</v>
      </c>
      <c r="G13" s="154"/>
    </row>
    <row r="14" spans="1:12" x14ac:dyDescent="0.3">
      <c r="A14" s="160">
        <v>43971</v>
      </c>
      <c r="B14" s="154">
        <v>73</v>
      </c>
      <c r="C14" s="154">
        <v>58</v>
      </c>
      <c r="D14" s="154">
        <v>53</v>
      </c>
      <c r="E14" s="163">
        <v>0.03</v>
      </c>
      <c r="F14" s="162">
        <v>0</v>
      </c>
      <c r="G14" s="154"/>
    </row>
    <row r="15" spans="1:12" ht="15" thickBot="1" x14ac:dyDescent="0.35">
      <c r="A15" s="164">
        <v>44034</v>
      </c>
      <c r="B15" s="165">
        <v>65</v>
      </c>
      <c r="C15" s="165">
        <v>65.14</v>
      </c>
      <c r="D15" s="165">
        <v>61</v>
      </c>
      <c r="E15" s="166">
        <v>0.13</v>
      </c>
      <c r="F15" s="167">
        <v>0</v>
      </c>
      <c r="G15" s="154"/>
    </row>
    <row r="16" spans="1:12" ht="15" thickTop="1" x14ac:dyDescent="0.3"/>
  </sheetData>
  <mergeCells count="4">
    <mergeCell ref="E3:F3"/>
    <mergeCell ref="E10:F10"/>
    <mergeCell ref="B3:D3"/>
    <mergeCell ref="B10:D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"/>
  <sheetViews>
    <sheetView topLeftCell="A11" workbookViewId="0">
      <pane xSplit="1" topLeftCell="N1" activePane="topRight" state="frozen"/>
      <selection pane="topRight" activeCell="A31" sqref="A31"/>
    </sheetView>
  </sheetViews>
  <sheetFormatPr defaultColWidth="9.33203125" defaultRowHeight="14.4" x14ac:dyDescent="0.3"/>
  <cols>
    <col min="1" max="1" width="10.77734375" bestFit="1" customWidth="1" collapsed="1"/>
    <col min="2" max="2" width="5.77734375" bestFit="1" customWidth="1" collapsed="1"/>
    <col min="3" max="3" width="8.33203125" bestFit="1" customWidth="1" collapsed="1"/>
    <col min="4" max="4" width="28.77734375" bestFit="1" customWidth="1" collapsed="1"/>
    <col min="5" max="5" width="13" customWidth="1" collapsed="1"/>
    <col min="6" max="6" width="13.6640625" customWidth="1" collapsed="1"/>
    <col min="7" max="7" width="5.6640625" bestFit="1" customWidth="1" collapsed="1"/>
    <col min="8" max="8" width="7" bestFit="1" customWidth="1" collapsed="1"/>
    <col min="9" max="9" width="9.44140625" bestFit="1" customWidth="1" collapsed="1"/>
    <col min="10" max="10" width="5.44140625" bestFit="1" customWidth="1" collapsed="1"/>
    <col min="11" max="11" width="7.6640625" bestFit="1" customWidth="1" collapsed="1"/>
    <col min="12" max="12" width="10.33203125" bestFit="1" customWidth="1" collapsed="1"/>
    <col min="13" max="13" width="10.44140625" bestFit="1" customWidth="1" collapsed="1"/>
    <col min="14" max="14" width="5.6640625" bestFit="1" customWidth="1" collapsed="1"/>
    <col min="15" max="15" width="7" bestFit="1" customWidth="1" collapsed="1"/>
    <col min="16" max="16" width="9.44140625" bestFit="1" customWidth="1" collapsed="1"/>
    <col min="17" max="17" width="6.44140625" bestFit="1" customWidth="1" collapsed="1"/>
    <col min="18" max="18" width="7.44140625" bestFit="1" customWidth="1" collapsed="1"/>
    <col min="19" max="19" width="9.6640625" bestFit="1" customWidth="1" collapsed="1"/>
    <col min="20" max="20" width="10.33203125" bestFit="1" customWidth="1" collapsed="1"/>
    <col min="21" max="21" width="10.44140625" bestFit="1" customWidth="1" collapsed="1"/>
    <col min="22" max="22" width="5.6640625" bestFit="1" customWidth="1" collapsed="1"/>
    <col min="23" max="23" width="9.44140625" bestFit="1" customWidth="1" collapsed="1"/>
    <col min="24" max="24" width="11.33203125" bestFit="1" customWidth="1" collapsed="1"/>
    <col min="25" max="25" width="10.44140625" bestFit="1" customWidth="1" collapsed="1"/>
    <col min="26" max="26" width="5.6640625" bestFit="1" customWidth="1" collapsed="1"/>
    <col min="27" max="27" width="9.44140625" bestFit="1" customWidth="1" collapsed="1"/>
  </cols>
  <sheetData>
    <row r="1" spans="1:27" s="150" customFormat="1" x14ac:dyDescent="0.3">
      <c r="A1" s="89" t="s">
        <v>14</v>
      </c>
      <c r="B1" s="90" t="s">
        <v>30</v>
      </c>
      <c r="C1" s="90" t="s">
        <v>37</v>
      </c>
      <c r="D1" s="90" t="s">
        <v>13</v>
      </c>
      <c r="E1" s="91" t="s">
        <v>36</v>
      </c>
      <c r="F1" s="90" t="s">
        <v>15</v>
      </c>
      <c r="G1" s="90" t="s">
        <v>40</v>
      </c>
      <c r="H1" s="90" t="s">
        <v>16</v>
      </c>
      <c r="I1" s="90" t="s">
        <v>10</v>
      </c>
      <c r="J1" s="90" t="s">
        <v>45</v>
      </c>
      <c r="K1" s="92" t="s">
        <v>42</v>
      </c>
      <c r="L1" s="91" t="s">
        <v>36</v>
      </c>
      <c r="M1" s="90" t="s">
        <v>15</v>
      </c>
      <c r="N1" s="90" t="s">
        <v>40</v>
      </c>
      <c r="O1" s="90" t="s">
        <v>16</v>
      </c>
      <c r="P1" s="90" t="s">
        <v>10</v>
      </c>
      <c r="Q1" s="90" t="s">
        <v>45</v>
      </c>
      <c r="R1" s="102" t="s">
        <v>42</v>
      </c>
      <c r="S1" s="103" t="s">
        <v>50</v>
      </c>
      <c r="T1" s="91" t="s">
        <v>36</v>
      </c>
      <c r="U1" s="90" t="s">
        <v>15</v>
      </c>
      <c r="V1" s="90" t="s">
        <v>40</v>
      </c>
      <c r="W1" s="90" t="s">
        <v>10</v>
      </c>
      <c r="X1" s="91" t="s">
        <v>36</v>
      </c>
      <c r="Y1" s="90" t="s">
        <v>15</v>
      </c>
      <c r="Z1" s="90" t="s">
        <v>40</v>
      </c>
      <c r="AA1" s="90" t="s">
        <v>10</v>
      </c>
    </row>
    <row r="2" spans="1:27" x14ac:dyDescent="0.3">
      <c r="A2" s="83">
        <v>43585</v>
      </c>
      <c r="B2" s="84">
        <v>2019</v>
      </c>
      <c r="C2" s="84" t="s">
        <v>38</v>
      </c>
      <c r="D2" s="85" t="s">
        <v>31</v>
      </c>
      <c r="E2" s="138" t="s">
        <v>1</v>
      </c>
      <c r="F2" s="137">
        <v>0.66800000000000004</v>
      </c>
      <c r="G2" s="137" t="s">
        <v>119</v>
      </c>
      <c r="H2" s="137" t="s">
        <v>3</v>
      </c>
      <c r="I2" s="137" t="s">
        <v>11</v>
      </c>
      <c r="J2" s="10">
        <v>0.96</v>
      </c>
      <c r="K2" s="93">
        <f>(EXP(0.8545*(LN(S2)-1.702)))*J2</f>
        <v>4.4007849186914179</v>
      </c>
      <c r="L2" s="86" t="s">
        <v>120</v>
      </c>
      <c r="M2" s="137">
        <v>21.3</v>
      </c>
      <c r="N2" s="137" t="s">
        <v>119</v>
      </c>
      <c r="O2" s="137" t="s">
        <v>41</v>
      </c>
      <c r="P2" s="84" t="s">
        <v>123</v>
      </c>
      <c r="Q2" s="105">
        <v>0.98599999999999999</v>
      </c>
      <c r="R2" s="95">
        <f>(EXP(0.8473*(LN(S2)+0.884)))*Q2</f>
        <v>39.916682611895808</v>
      </c>
      <c r="S2" s="104">
        <f>2.497*(U2)+4.119*(Y2)</f>
        <v>32.585470000000001</v>
      </c>
      <c r="T2" s="138" t="s">
        <v>152</v>
      </c>
      <c r="U2" s="137">
        <v>8.5299999999999994</v>
      </c>
      <c r="V2" s="137" t="s">
        <v>7</v>
      </c>
      <c r="W2" s="137" t="s">
        <v>11</v>
      </c>
      <c r="X2" s="138" t="s">
        <v>153</v>
      </c>
      <c r="Y2" s="137">
        <v>2.74</v>
      </c>
      <c r="Z2" s="137" t="s">
        <v>7</v>
      </c>
      <c r="AA2" s="137" t="s">
        <v>11</v>
      </c>
    </row>
    <row r="3" spans="1:27" s="144" customFormat="1" x14ac:dyDescent="0.3">
      <c r="A3" s="112">
        <v>43585</v>
      </c>
      <c r="B3" s="110">
        <v>2019</v>
      </c>
      <c r="C3" s="110" t="s">
        <v>38</v>
      </c>
      <c r="D3" s="113" t="s">
        <v>135</v>
      </c>
      <c r="E3" s="139" t="s">
        <v>1</v>
      </c>
      <c r="F3" s="140">
        <v>2.4900000000000002</v>
      </c>
      <c r="G3" s="140" t="s">
        <v>119</v>
      </c>
      <c r="H3" s="140" t="s">
        <v>41</v>
      </c>
      <c r="I3" s="140" t="s">
        <v>11</v>
      </c>
      <c r="J3" s="115">
        <v>0.96</v>
      </c>
      <c r="K3" s="141">
        <f>(EXP(0.8545*(LN(S3)-1.702)))*J3</f>
        <v>70.897687232157168</v>
      </c>
      <c r="L3" s="114" t="s">
        <v>120</v>
      </c>
      <c r="M3" s="140">
        <v>89.9</v>
      </c>
      <c r="N3" s="140" t="s">
        <v>119</v>
      </c>
      <c r="O3" s="140" t="s">
        <v>41</v>
      </c>
      <c r="P3" s="110" t="s">
        <v>123</v>
      </c>
      <c r="Q3" s="116">
        <v>0.98599999999999999</v>
      </c>
      <c r="R3" s="142">
        <f>(EXP(0.8473*(LN(S3)+0.884)))*Q3</f>
        <v>628.1817985169962</v>
      </c>
      <c r="S3" s="143">
        <f>2.497*(U3)+4.119*(Y3)</f>
        <v>842.68489999999997</v>
      </c>
      <c r="T3" s="139" t="s">
        <v>152</v>
      </c>
      <c r="U3" s="140">
        <v>58.7</v>
      </c>
      <c r="V3" s="140" t="s">
        <v>7</v>
      </c>
      <c r="W3" s="140" t="s">
        <v>11</v>
      </c>
      <c r="X3" s="139" t="s">
        <v>153</v>
      </c>
      <c r="Y3" s="140">
        <v>169</v>
      </c>
      <c r="Z3" s="140" t="s">
        <v>7</v>
      </c>
      <c r="AA3" s="140" t="s">
        <v>11</v>
      </c>
    </row>
    <row r="4" spans="1:27" s="144" customFormat="1" x14ac:dyDescent="0.3">
      <c r="A4" s="112">
        <v>43585</v>
      </c>
      <c r="B4" s="110">
        <v>2019</v>
      </c>
      <c r="C4" s="110" t="s">
        <v>38</v>
      </c>
      <c r="D4" s="113" t="s">
        <v>135</v>
      </c>
      <c r="E4" s="139" t="s">
        <v>1</v>
      </c>
      <c r="F4" s="140">
        <v>1.68</v>
      </c>
      <c r="G4" s="140" t="s">
        <v>119</v>
      </c>
      <c r="H4" s="140" t="s">
        <v>41</v>
      </c>
      <c r="I4" s="140" t="s">
        <v>12</v>
      </c>
      <c r="J4" s="115">
        <v>0.96</v>
      </c>
      <c r="K4" s="141">
        <f>(EXP(0.8545*(LN(S4)-1.702)))*J4</f>
        <v>35.428831033884464</v>
      </c>
      <c r="L4" s="114" t="s">
        <v>120</v>
      </c>
      <c r="M4" s="140">
        <v>110</v>
      </c>
      <c r="N4" s="140" t="s">
        <v>119</v>
      </c>
      <c r="O4" s="140" t="s">
        <v>41</v>
      </c>
      <c r="P4" s="110" t="s">
        <v>129</v>
      </c>
      <c r="Q4" s="116">
        <v>0.98599999999999999</v>
      </c>
      <c r="R4" s="142">
        <f>(EXP(0.8473*(LN(S4)+0.884)))*Q4</f>
        <v>315.75384136911475</v>
      </c>
      <c r="S4" s="143">
        <f>2.497*(U4)+4.119*(Y4)</f>
        <v>374.1884</v>
      </c>
      <c r="T4" s="139" t="s">
        <v>152</v>
      </c>
      <c r="U4" s="140">
        <v>32.9</v>
      </c>
      <c r="V4" s="140" t="s">
        <v>7</v>
      </c>
      <c r="W4" s="140" t="s">
        <v>12</v>
      </c>
      <c r="X4" s="139" t="s">
        <v>153</v>
      </c>
      <c r="Y4" s="140">
        <v>70.900000000000006</v>
      </c>
      <c r="Z4" s="140" t="s">
        <v>7</v>
      </c>
      <c r="AA4" s="140" t="s">
        <v>12</v>
      </c>
    </row>
    <row r="5" spans="1:27" x14ac:dyDescent="0.3">
      <c r="A5" s="83">
        <v>43585</v>
      </c>
      <c r="B5" s="84">
        <v>2019</v>
      </c>
      <c r="C5" s="84" t="s">
        <v>38</v>
      </c>
      <c r="D5" s="85" t="s">
        <v>35</v>
      </c>
      <c r="E5" s="86" t="s">
        <v>1</v>
      </c>
      <c r="F5" s="84">
        <v>3.91</v>
      </c>
      <c r="G5" s="84" t="s">
        <v>119</v>
      </c>
      <c r="H5" s="84" t="s">
        <v>41</v>
      </c>
      <c r="I5" s="84" t="s">
        <v>11</v>
      </c>
      <c r="J5" s="10">
        <v>0.96</v>
      </c>
      <c r="K5" s="93">
        <f t="shared" ref="K5:K41" si="0">(EXP(0.8545*(LN(S5)-1.702)))*J5</f>
        <v>5.5848346067597587</v>
      </c>
      <c r="L5" s="86" t="s">
        <v>120</v>
      </c>
      <c r="M5" s="84">
        <v>84.1</v>
      </c>
      <c r="N5" s="84" t="s">
        <v>121</v>
      </c>
      <c r="O5" s="84" t="s">
        <v>122</v>
      </c>
      <c r="P5" s="84" t="s">
        <v>123</v>
      </c>
      <c r="Q5" s="105">
        <v>0.98599999999999999</v>
      </c>
      <c r="R5" s="95">
        <f>(EXP(0.8473*(LN(S5)+0.884)))*Q5</f>
        <v>50.554834324345521</v>
      </c>
      <c r="S5" s="104">
        <f>2.497*(U5)+4.119*(Y5)</f>
        <v>43.064979999999998</v>
      </c>
      <c r="T5" s="86" t="s">
        <v>124</v>
      </c>
      <c r="U5" s="84">
        <v>12.1</v>
      </c>
      <c r="V5" s="84" t="s">
        <v>7</v>
      </c>
      <c r="W5" s="84" t="s">
        <v>123</v>
      </c>
      <c r="X5" s="86" t="s">
        <v>125</v>
      </c>
      <c r="Y5" s="84">
        <v>3.12</v>
      </c>
      <c r="Z5" s="84" t="s">
        <v>7</v>
      </c>
      <c r="AA5" s="84" t="s">
        <v>123</v>
      </c>
    </row>
    <row r="6" spans="1:27" x14ac:dyDescent="0.3">
      <c r="A6" s="83">
        <v>43585</v>
      </c>
      <c r="B6" s="84">
        <v>2019</v>
      </c>
      <c r="C6" s="84" t="s">
        <v>38</v>
      </c>
      <c r="D6" s="85" t="s">
        <v>118</v>
      </c>
      <c r="E6" s="86" t="s">
        <v>1</v>
      </c>
      <c r="F6" s="84">
        <v>0.66</v>
      </c>
      <c r="G6" s="84" t="s">
        <v>119</v>
      </c>
      <c r="H6" s="84" t="s">
        <v>3</v>
      </c>
      <c r="I6" s="84" t="s">
        <v>11</v>
      </c>
      <c r="J6" s="10">
        <v>0.96</v>
      </c>
      <c r="K6" s="93">
        <f t="shared" si="0"/>
        <v>4.5901603652922187</v>
      </c>
      <c r="L6" s="86" t="s">
        <v>120</v>
      </c>
      <c r="M6" s="84">
        <v>67.099999999999994</v>
      </c>
      <c r="N6" s="84" t="s">
        <v>121</v>
      </c>
      <c r="O6" s="84" t="s">
        <v>122</v>
      </c>
      <c r="P6" s="84" t="s">
        <v>123</v>
      </c>
      <c r="Q6" s="105">
        <v>0.98599999999999999</v>
      </c>
      <c r="R6" s="95">
        <f t="shared" ref="R6:R41" si="1">(EXP(0.8473*(LN(S6)+0.884)))*Q6</f>
        <v>41.619607448196966</v>
      </c>
      <c r="S6" s="104">
        <f t="shared" ref="S6:S41" si="2">2.497*(U6)+4.119*(Y6)</f>
        <v>34.232399999999998</v>
      </c>
      <c r="T6" s="86" t="s">
        <v>152</v>
      </c>
      <c r="U6" s="84">
        <v>11.4</v>
      </c>
      <c r="V6" s="84" t="s">
        <v>7</v>
      </c>
      <c r="W6" s="84" t="s">
        <v>123</v>
      </c>
      <c r="X6" s="86" t="s">
        <v>125</v>
      </c>
      <c r="Y6" s="84">
        <v>1.4</v>
      </c>
      <c r="Z6" s="84" t="s">
        <v>7</v>
      </c>
      <c r="AA6" s="84" t="s">
        <v>123</v>
      </c>
    </row>
    <row r="7" spans="1:27" x14ac:dyDescent="0.3">
      <c r="A7" s="83">
        <v>43585</v>
      </c>
      <c r="B7" s="84">
        <v>2019</v>
      </c>
      <c r="C7" s="84" t="s">
        <v>38</v>
      </c>
      <c r="D7" s="85" t="s">
        <v>126</v>
      </c>
      <c r="E7" s="86" t="s">
        <v>1</v>
      </c>
      <c r="F7" s="84">
        <v>0.68100000000000005</v>
      </c>
      <c r="G7" s="84" t="s">
        <v>119</v>
      </c>
      <c r="H7" s="84" t="s">
        <v>3</v>
      </c>
      <c r="I7" s="84" t="s">
        <v>11</v>
      </c>
      <c r="J7" s="10">
        <v>0.96</v>
      </c>
      <c r="K7" s="93">
        <f t="shared" si="0"/>
        <v>4.5523779685045644</v>
      </c>
      <c r="L7" s="86" t="s">
        <v>120</v>
      </c>
      <c r="M7" s="84">
        <v>86</v>
      </c>
      <c r="N7" s="84" t="s">
        <v>121</v>
      </c>
      <c r="O7" s="84" t="s">
        <v>122</v>
      </c>
      <c r="P7" s="84" t="s">
        <v>123</v>
      </c>
      <c r="Q7" s="105">
        <v>0.98599999999999999</v>
      </c>
      <c r="R7" s="95">
        <f t="shared" si="1"/>
        <v>41.279904069029449</v>
      </c>
      <c r="S7" s="104">
        <f t="shared" si="2"/>
        <v>33.902879999999996</v>
      </c>
      <c r="T7" s="86" t="s">
        <v>124</v>
      </c>
      <c r="U7" s="84">
        <v>11.4</v>
      </c>
      <c r="V7" s="84" t="s">
        <v>7</v>
      </c>
      <c r="W7" s="84" t="s">
        <v>123</v>
      </c>
      <c r="X7" s="86" t="s">
        <v>125</v>
      </c>
      <c r="Y7" s="84">
        <v>1.32</v>
      </c>
      <c r="Z7" s="84" t="s">
        <v>7</v>
      </c>
      <c r="AA7" s="84" t="s">
        <v>123</v>
      </c>
    </row>
    <row r="8" spans="1:27" x14ac:dyDescent="0.3">
      <c r="A8" s="83">
        <v>43585</v>
      </c>
      <c r="B8" s="84">
        <v>2019</v>
      </c>
      <c r="C8" s="84" t="s">
        <v>38</v>
      </c>
      <c r="D8" s="85" t="s">
        <v>127</v>
      </c>
      <c r="E8" s="86" t="s">
        <v>1</v>
      </c>
      <c r="F8" s="110">
        <v>0.47</v>
      </c>
      <c r="G8" s="110" t="s">
        <v>119</v>
      </c>
      <c r="H8" s="110" t="s">
        <v>3</v>
      </c>
      <c r="I8" s="110" t="s">
        <v>11</v>
      </c>
      <c r="J8" s="10">
        <v>0.96</v>
      </c>
      <c r="K8" s="93">
        <f t="shared" si="0"/>
        <v>4.6237624830229311</v>
      </c>
      <c r="L8" s="86" t="s">
        <v>120</v>
      </c>
      <c r="M8" s="110">
        <v>5</v>
      </c>
      <c r="N8" s="110" t="s">
        <v>121</v>
      </c>
      <c r="O8" s="110" t="s">
        <v>128</v>
      </c>
      <c r="P8" s="84" t="s">
        <v>123</v>
      </c>
      <c r="Q8" s="105">
        <v>0.98599999999999999</v>
      </c>
      <c r="R8" s="95">
        <f t="shared" si="1"/>
        <v>41.921705933684031</v>
      </c>
      <c r="S8" s="104">
        <f t="shared" si="2"/>
        <v>34.525849999999998</v>
      </c>
      <c r="T8" s="86" t="s">
        <v>124</v>
      </c>
      <c r="U8" s="84">
        <v>11.6</v>
      </c>
      <c r="V8" s="84" t="s">
        <v>7</v>
      </c>
      <c r="W8" s="84" t="s">
        <v>123</v>
      </c>
      <c r="X8" s="86" t="s">
        <v>125</v>
      </c>
      <c r="Y8" s="84">
        <v>1.35</v>
      </c>
      <c r="Z8" s="84" t="s">
        <v>7</v>
      </c>
      <c r="AA8" s="84" t="s">
        <v>123</v>
      </c>
    </row>
    <row r="9" spans="1:27" s="147" customFormat="1" x14ac:dyDescent="0.3">
      <c r="A9" s="83">
        <v>43585</v>
      </c>
      <c r="B9" s="84">
        <v>2019</v>
      </c>
      <c r="C9" s="84" t="s">
        <v>38</v>
      </c>
      <c r="D9" s="85" t="s">
        <v>62</v>
      </c>
      <c r="E9" s="86" t="s">
        <v>1</v>
      </c>
      <c r="F9" s="111">
        <v>0.78300000000000003</v>
      </c>
      <c r="G9" s="111" t="s">
        <v>119</v>
      </c>
      <c r="H9" s="111" t="s">
        <v>3</v>
      </c>
      <c r="I9" s="110" t="s">
        <v>12</v>
      </c>
      <c r="J9" s="145">
        <v>0.96</v>
      </c>
      <c r="K9" s="94">
        <f t="shared" si="0"/>
        <v>5.0691949101186182</v>
      </c>
      <c r="L9" s="86" t="s">
        <v>120</v>
      </c>
      <c r="M9" s="111">
        <v>74.400000000000006</v>
      </c>
      <c r="N9" s="111" t="s">
        <v>121</v>
      </c>
      <c r="O9" s="110" t="s">
        <v>122</v>
      </c>
      <c r="P9" s="84" t="s">
        <v>129</v>
      </c>
      <c r="Q9" s="105">
        <v>0.98599999999999999</v>
      </c>
      <c r="R9" s="146">
        <f t="shared" si="1"/>
        <v>45.924650261630951</v>
      </c>
      <c r="S9" s="104">
        <f t="shared" si="2"/>
        <v>38.449369999999995</v>
      </c>
      <c r="T9" s="86" t="s">
        <v>124</v>
      </c>
      <c r="U9" s="84">
        <v>10.4</v>
      </c>
      <c r="V9" s="84" t="s">
        <v>7</v>
      </c>
      <c r="W9" s="84" t="s">
        <v>129</v>
      </c>
      <c r="X9" s="86" t="s">
        <v>125</v>
      </c>
      <c r="Y9" s="84">
        <v>3.03</v>
      </c>
      <c r="Z9" s="84" t="s">
        <v>7</v>
      </c>
      <c r="AA9" s="84" t="s">
        <v>129</v>
      </c>
    </row>
    <row r="10" spans="1:27" s="147" customFormat="1" x14ac:dyDescent="0.3">
      <c r="A10" s="83">
        <v>43585</v>
      </c>
      <c r="B10" s="84">
        <v>2019</v>
      </c>
      <c r="C10" s="84" t="s">
        <v>38</v>
      </c>
      <c r="D10" s="85" t="s">
        <v>62</v>
      </c>
      <c r="E10" s="86" t="s">
        <v>1</v>
      </c>
      <c r="F10" s="111">
        <v>0.5</v>
      </c>
      <c r="G10" s="111" t="s">
        <v>119</v>
      </c>
      <c r="H10" s="111" t="s">
        <v>5</v>
      </c>
      <c r="I10" s="110" t="s">
        <v>12</v>
      </c>
      <c r="J10" s="145">
        <v>0.96</v>
      </c>
      <c r="K10" s="94">
        <f t="shared" ref="K10" si="3">(EXP(0.8545*(LN(S10)-1.702)))*J10</f>
        <v>5.1019479949828099</v>
      </c>
      <c r="L10" s="86" t="s">
        <v>120</v>
      </c>
      <c r="M10" s="111">
        <v>5</v>
      </c>
      <c r="N10" s="111" t="s">
        <v>121</v>
      </c>
      <c r="O10" s="111" t="s">
        <v>128</v>
      </c>
      <c r="P10" s="84" t="s">
        <v>129</v>
      </c>
      <c r="Q10" s="105">
        <v>0.98599999999999999</v>
      </c>
      <c r="R10" s="146">
        <f t="shared" si="1"/>
        <v>46.218870417240375</v>
      </c>
      <c r="S10" s="104">
        <f t="shared" ref="S10" si="4">2.497*(U10)+4.119*(Y10)</f>
        <v>38.740259999999999</v>
      </c>
      <c r="T10" s="86" t="s">
        <v>124</v>
      </c>
      <c r="U10" s="84">
        <v>10.5</v>
      </c>
      <c r="V10" s="84" t="s">
        <v>7</v>
      </c>
      <c r="W10" s="84" t="s">
        <v>129</v>
      </c>
      <c r="X10" s="86" t="s">
        <v>125</v>
      </c>
      <c r="Y10" s="84">
        <v>3.04</v>
      </c>
      <c r="Z10" s="84" t="s">
        <v>7</v>
      </c>
      <c r="AA10" s="84" t="s">
        <v>129</v>
      </c>
    </row>
    <row r="11" spans="1:27" x14ac:dyDescent="0.3">
      <c r="A11" s="83">
        <v>43585</v>
      </c>
      <c r="B11" s="84">
        <v>2019</v>
      </c>
      <c r="C11" s="84" t="s">
        <v>38</v>
      </c>
      <c r="D11" s="85" t="s">
        <v>130</v>
      </c>
      <c r="E11" s="86" t="s">
        <v>1</v>
      </c>
      <c r="F11" s="84">
        <v>0.71599999999999997</v>
      </c>
      <c r="G11" s="84" t="s">
        <v>119</v>
      </c>
      <c r="H11" s="84" t="s">
        <v>3</v>
      </c>
      <c r="I11" s="84" t="s">
        <v>11</v>
      </c>
      <c r="J11" s="10">
        <v>0.96</v>
      </c>
      <c r="K11" s="93">
        <f t="shared" si="0"/>
        <v>4.5044861900754976</v>
      </c>
      <c r="L11" s="86" t="s">
        <v>120</v>
      </c>
      <c r="M11" s="110">
        <v>56.4</v>
      </c>
      <c r="N11" s="110" t="s">
        <v>121</v>
      </c>
      <c r="O11" s="110" t="s">
        <v>122</v>
      </c>
      <c r="P11" s="84" t="s">
        <v>123</v>
      </c>
      <c r="Q11" s="105">
        <v>0.98599999999999999</v>
      </c>
      <c r="R11" s="95">
        <f t="shared" si="1"/>
        <v>40.849272576631328</v>
      </c>
      <c r="S11" s="104">
        <f t="shared" si="2"/>
        <v>33.485859999999995</v>
      </c>
      <c r="T11" s="86" t="s">
        <v>124</v>
      </c>
      <c r="U11" s="84">
        <v>11.2</v>
      </c>
      <c r="V11" s="84" t="s">
        <v>7</v>
      </c>
      <c r="W11" s="84" t="s">
        <v>123</v>
      </c>
      <c r="X11" s="86" t="s">
        <v>125</v>
      </c>
      <c r="Y11" s="84">
        <v>1.34</v>
      </c>
      <c r="Z11" s="84" t="s">
        <v>7</v>
      </c>
      <c r="AA11" s="84" t="s">
        <v>123</v>
      </c>
    </row>
    <row r="12" spans="1:27" x14ac:dyDescent="0.3">
      <c r="A12" s="83">
        <v>43585</v>
      </c>
      <c r="B12" s="84">
        <v>2019</v>
      </c>
      <c r="C12" s="84" t="s">
        <v>38</v>
      </c>
      <c r="D12" s="85" t="s">
        <v>63</v>
      </c>
      <c r="E12" s="86" t="s">
        <v>1</v>
      </c>
      <c r="F12" s="84">
        <v>0.59699999999999998</v>
      </c>
      <c r="G12" s="84" t="s">
        <v>119</v>
      </c>
      <c r="H12" s="84" t="s">
        <v>3</v>
      </c>
      <c r="I12" s="84" t="s">
        <v>11</v>
      </c>
      <c r="J12" s="10">
        <v>0.96</v>
      </c>
      <c r="K12" s="93">
        <f t="shared" si="0"/>
        <v>7.3027500246677448</v>
      </c>
      <c r="L12" s="86" t="s">
        <v>120</v>
      </c>
      <c r="M12" s="110">
        <v>137</v>
      </c>
      <c r="N12" s="110" t="s">
        <v>121</v>
      </c>
      <c r="O12" s="110" t="s">
        <v>122</v>
      </c>
      <c r="P12" s="84" t="s">
        <v>123</v>
      </c>
      <c r="Q12" s="105">
        <v>0.98599999999999999</v>
      </c>
      <c r="R12" s="95">
        <f t="shared" si="1"/>
        <v>65.956467062491583</v>
      </c>
      <c r="S12" s="104">
        <f t="shared" si="2"/>
        <v>58.943150000000003</v>
      </c>
      <c r="T12" s="86" t="s">
        <v>124</v>
      </c>
      <c r="U12" s="84">
        <v>16.100000000000001</v>
      </c>
      <c r="V12" s="84" t="s">
        <v>7</v>
      </c>
      <c r="W12" s="84" t="s">
        <v>123</v>
      </c>
      <c r="X12" s="86" t="s">
        <v>125</v>
      </c>
      <c r="Y12" s="84">
        <v>4.55</v>
      </c>
      <c r="Z12" s="84" t="s">
        <v>7</v>
      </c>
      <c r="AA12" s="84" t="s">
        <v>123</v>
      </c>
    </row>
    <row r="13" spans="1:27" x14ac:dyDescent="0.3">
      <c r="A13" s="83">
        <v>43585</v>
      </c>
      <c r="B13" s="84">
        <v>2019</v>
      </c>
      <c r="C13" s="84" t="s">
        <v>38</v>
      </c>
      <c r="D13" s="85" t="s">
        <v>131</v>
      </c>
      <c r="E13" s="86" t="s">
        <v>1</v>
      </c>
      <c r="F13" s="84">
        <v>0.46200000000000002</v>
      </c>
      <c r="G13" s="84" t="s">
        <v>119</v>
      </c>
      <c r="H13" s="84" t="s">
        <v>3</v>
      </c>
      <c r="I13" s="84" t="s">
        <v>11</v>
      </c>
      <c r="J13" s="10">
        <v>0.96</v>
      </c>
      <c r="K13" s="93">
        <f t="shared" si="0"/>
        <v>4.5762916682331056</v>
      </c>
      <c r="L13" s="86" t="s">
        <v>120</v>
      </c>
      <c r="M13" s="84">
        <v>59.6</v>
      </c>
      <c r="N13" s="84" t="s">
        <v>121</v>
      </c>
      <c r="O13" s="84" t="s">
        <v>122</v>
      </c>
      <c r="P13" s="84" t="s">
        <v>123</v>
      </c>
      <c r="Q13" s="105">
        <v>0.98599999999999999</v>
      </c>
      <c r="R13" s="95">
        <f t="shared" si="1"/>
        <v>41.494916061173264</v>
      </c>
      <c r="S13" s="104">
        <f t="shared" si="2"/>
        <v>34.11139</v>
      </c>
      <c r="T13" s="86" t="s">
        <v>124</v>
      </c>
      <c r="U13" s="84">
        <v>11.5</v>
      </c>
      <c r="V13" s="84" t="s">
        <v>7</v>
      </c>
      <c r="W13" s="84" t="s">
        <v>123</v>
      </c>
      <c r="X13" s="86" t="s">
        <v>125</v>
      </c>
      <c r="Y13" s="84">
        <v>1.31</v>
      </c>
      <c r="Z13" s="84" t="s">
        <v>7</v>
      </c>
      <c r="AA13" s="84" t="s">
        <v>123</v>
      </c>
    </row>
    <row r="14" spans="1:27" x14ac:dyDescent="0.3">
      <c r="A14" s="83">
        <v>43585</v>
      </c>
      <c r="B14" s="84">
        <v>2019</v>
      </c>
      <c r="C14" s="84" t="s">
        <v>38</v>
      </c>
      <c r="D14" s="85" t="s">
        <v>132</v>
      </c>
      <c r="E14" s="86" t="s">
        <v>1</v>
      </c>
      <c r="F14" s="84">
        <v>0.36299999999999999</v>
      </c>
      <c r="G14" s="84" t="s">
        <v>119</v>
      </c>
      <c r="H14" s="84" t="s">
        <v>3</v>
      </c>
      <c r="I14" s="84" t="s">
        <v>11</v>
      </c>
      <c r="J14" s="10">
        <v>0.96</v>
      </c>
      <c r="K14" s="93">
        <f t="shared" si="0"/>
        <v>4.6106964515625828</v>
      </c>
      <c r="L14" s="86" t="s">
        <v>120</v>
      </c>
      <c r="M14" s="84">
        <v>5</v>
      </c>
      <c r="N14" s="84" t="s">
        <v>121</v>
      </c>
      <c r="O14" s="84" t="s">
        <v>128</v>
      </c>
      <c r="P14" s="84" t="s">
        <v>123</v>
      </c>
      <c r="Q14" s="105">
        <v>0.98599999999999999</v>
      </c>
      <c r="R14" s="95">
        <f t="shared" si="1"/>
        <v>41.804238509798409</v>
      </c>
      <c r="S14" s="104">
        <f t="shared" si="2"/>
        <v>34.411699999999996</v>
      </c>
      <c r="T14" s="86" t="s">
        <v>124</v>
      </c>
      <c r="U14" s="84">
        <v>8.75</v>
      </c>
      <c r="V14" s="84" t="s">
        <v>7</v>
      </c>
      <c r="W14" s="84" t="s">
        <v>123</v>
      </c>
      <c r="X14" s="86" t="s">
        <v>125</v>
      </c>
      <c r="Y14" s="84">
        <v>3.05</v>
      </c>
      <c r="Z14" s="84" t="s">
        <v>7</v>
      </c>
      <c r="AA14" s="84" t="s">
        <v>123</v>
      </c>
    </row>
    <row r="15" spans="1:27" x14ac:dyDescent="0.3">
      <c r="A15" s="83">
        <v>43585</v>
      </c>
      <c r="B15" s="84">
        <v>2019</v>
      </c>
      <c r="C15" s="84" t="s">
        <v>38</v>
      </c>
      <c r="D15" s="85" t="s">
        <v>133</v>
      </c>
      <c r="E15" s="86" t="s">
        <v>1</v>
      </c>
      <c r="F15" s="84">
        <v>0.751</v>
      </c>
      <c r="G15" s="84" t="s">
        <v>119</v>
      </c>
      <c r="H15" s="84" t="s">
        <v>3</v>
      </c>
      <c r="I15" s="84" t="s">
        <v>11</v>
      </c>
      <c r="J15" s="10">
        <v>0.96</v>
      </c>
      <c r="K15" s="93">
        <f t="shared" si="0"/>
        <v>4.8873447359845672</v>
      </c>
      <c r="L15" s="86" t="s">
        <v>120</v>
      </c>
      <c r="M15" s="84">
        <v>65.599999999999994</v>
      </c>
      <c r="N15" s="84" t="s">
        <v>121</v>
      </c>
      <c r="O15" s="84" t="s">
        <v>122</v>
      </c>
      <c r="P15" s="84" t="s">
        <v>123</v>
      </c>
      <c r="Q15" s="105">
        <v>0.98599999999999999</v>
      </c>
      <c r="R15" s="95">
        <f t="shared" si="1"/>
        <v>44.290800322764113</v>
      </c>
      <c r="S15" s="104">
        <f t="shared" si="2"/>
        <v>36.840170000000001</v>
      </c>
      <c r="T15" s="86" t="s">
        <v>124</v>
      </c>
      <c r="U15" s="84">
        <v>11.9</v>
      </c>
      <c r="V15" s="84" t="s">
        <v>7</v>
      </c>
      <c r="W15" s="84" t="s">
        <v>123</v>
      </c>
      <c r="X15" s="86" t="s">
        <v>125</v>
      </c>
      <c r="Y15" s="84">
        <v>1.73</v>
      </c>
      <c r="Z15" s="84" t="s">
        <v>7</v>
      </c>
      <c r="AA15" s="84" t="s">
        <v>123</v>
      </c>
    </row>
    <row r="16" spans="1:27" s="147" customFormat="1" x14ac:dyDescent="0.3">
      <c r="A16" s="83">
        <v>43676</v>
      </c>
      <c r="B16" s="84">
        <v>2019</v>
      </c>
      <c r="C16" s="84" t="s">
        <v>39</v>
      </c>
      <c r="D16" s="85" t="s">
        <v>31</v>
      </c>
      <c r="E16" s="86" t="s">
        <v>1</v>
      </c>
      <c r="F16" s="84">
        <v>0.45100000000000001</v>
      </c>
      <c r="G16" s="84" t="s">
        <v>119</v>
      </c>
      <c r="H16" s="84" t="s">
        <v>3</v>
      </c>
      <c r="I16" s="84" t="s">
        <v>12</v>
      </c>
      <c r="J16" s="145">
        <v>0.96</v>
      </c>
      <c r="K16" s="94">
        <f t="shared" si="0"/>
        <v>6.4772176237544041</v>
      </c>
      <c r="L16" s="86" t="s">
        <v>120</v>
      </c>
      <c r="M16" s="111">
        <v>5.53</v>
      </c>
      <c r="N16" s="111" t="s">
        <v>121</v>
      </c>
      <c r="O16" s="111" t="s">
        <v>134</v>
      </c>
      <c r="P16" s="84" t="s">
        <v>129</v>
      </c>
      <c r="Q16" s="105">
        <v>0.98599999999999999</v>
      </c>
      <c r="R16" s="146">
        <f t="shared" si="1"/>
        <v>58.559642266948927</v>
      </c>
      <c r="S16" s="104">
        <f t="shared" si="2"/>
        <v>51.222929999999998</v>
      </c>
      <c r="T16" s="86" t="s">
        <v>124</v>
      </c>
      <c r="U16" s="84">
        <v>13.8</v>
      </c>
      <c r="V16" s="84" t="s">
        <v>7</v>
      </c>
      <c r="W16" s="84" t="s">
        <v>129</v>
      </c>
      <c r="X16" s="86" t="s">
        <v>125</v>
      </c>
      <c r="Y16" s="84">
        <v>4.07</v>
      </c>
      <c r="Z16" s="84" t="s">
        <v>7</v>
      </c>
      <c r="AA16" s="84" t="s">
        <v>129</v>
      </c>
    </row>
    <row r="17" spans="1:27" s="147" customFormat="1" x14ac:dyDescent="0.3">
      <c r="A17" s="83">
        <v>43676</v>
      </c>
      <c r="B17" s="84">
        <v>2019</v>
      </c>
      <c r="C17" s="84" t="s">
        <v>39</v>
      </c>
      <c r="D17" s="85" t="s">
        <v>31</v>
      </c>
      <c r="E17" s="86" t="s">
        <v>1</v>
      </c>
      <c r="F17" s="84">
        <v>3.04</v>
      </c>
      <c r="G17" s="84" t="s">
        <v>119</v>
      </c>
      <c r="H17" s="84" t="s">
        <v>41</v>
      </c>
      <c r="I17" s="84" t="s">
        <v>12</v>
      </c>
      <c r="J17" s="145">
        <v>0.96</v>
      </c>
      <c r="K17" s="94">
        <f t="shared" ref="K17" si="5">(EXP(0.8545*(LN(S17)-1.702)))*J17</f>
        <v>6.4368633026853432</v>
      </c>
      <c r="L17" s="86" t="s">
        <v>120</v>
      </c>
      <c r="M17" s="111">
        <v>5.31</v>
      </c>
      <c r="N17" s="111" t="s">
        <v>121</v>
      </c>
      <c r="O17" s="111" t="s">
        <v>134</v>
      </c>
      <c r="P17" s="84" t="s">
        <v>129</v>
      </c>
      <c r="Q17" s="105">
        <v>0.98599999999999999</v>
      </c>
      <c r="R17" s="146">
        <f t="shared" si="1"/>
        <v>58.197868948497153</v>
      </c>
      <c r="S17" s="104">
        <f t="shared" ref="S17" si="6">2.497*(U17)+4.119*(Y17)</f>
        <v>50.84966</v>
      </c>
      <c r="T17" s="86" t="s">
        <v>124</v>
      </c>
      <c r="U17" s="84">
        <v>13.7</v>
      </c>
      <c r="V17" s="84" t="s">
        <v>7</v>
      </c>
      <c r="W17" s="84" t="s">
        <v>129</v>
      </c>
      <c r="X17" s="86" t="s">
        <v>125</v>
      </c>
      <c r="Y17" s="84">
        <v>4.04</v>
      </c>
      <c r="Z17" s="84" t="s">
        <v>7</v>
      </c>
      <c r="AA17" s="84" t="s">
        <v>129</v>
      </c>
    </row>
    <row r="18" spans="1:27" x14ac:dyDescent="0.3">
      <c r="A18" s="83">
        <v>43676</v>
      </c>
      <c r="B18" s="84">
        <v>2019</v>
      </c>
      <c r="C18" s="84" t="s">
        <v>39</v>
      </c>
      <c r="D18" s="85" t="s">
        <v>135</v>
      </c>
      <c r="E18" s="86" t="s">
        <v>1</v>
      </c>
      <c r="F18" s="84">
        <v>0.56200000000000006</v>
      </c>
      <c r="G18" s="84" t="s">
        <v>119</v>
      </c>
      <c r="H18" s="84" t="s">
        <v>3</v>
      </c>
      <c r="I18" s="84" t="s">
        <v>11</v>
      </c>
      <c r="J18" s="10">
        <v>0.96</v>
      </c>
      <c r="K18" s="93">
        <f t="shared" si="0"/>
        <v>8.9696365343916487</v>
      </c>
      <c r="L18" s="86" t="s">
        <v>120</v>
      </c>
      <c r="M18" s="84">
        <v>5</v>
      </c>
      <c r="N18" s="84" t="s">
        <v>121</v>
      </c>
      <c r="O18" s="84" t="s">
        <v>128</v>
      </c>
      <c r="P18" s="84" t="s">
        <v>123</v>
      </c>
      <c r="Q18" s="105">
        <v>0.98599999999999999</v>
      </c>
      <c r="R18" s="95">
        <f t="shared" si="1"/>
        <v>80.871119022365221</v>
      </c>
      <c r="S18" s="104">
        <f t="shared" si="2"/>
        <v>74.976529999999997</v>
      </c>
      <c r="T18" s="86" t="s">
        <v>124</v>
      </c>
      <c r="U18" s="84">
        <v>14.9</v>
      </c>
      <c r="V18" s="84" t="s">
        <v>7</v>
      </c>
      <c r="W18" s="84" t="s">
        <v>123</v>
      </c>
      <c r="X18" s="86" t="s">
        <v>125</v>
      </c>
      <c r="Y18" s="84">
        <v>9.17</v>
      </c>
      <c r="Z18" s="84" t="s">
        <v>7</v>
      </c>
      <c r="AA18" s="84" t="s">
        <v>123</v>
      </c>
    </row>
    <row r="19" spans="1:27" x14ac:dyDescent="0.3">
      <c r="A19" s="83">
        <v>43676</v>
      </c>
      <c r="B19" s="84">
        <v>2019</v>
      </c>
      <c r="C19" s="84" t="s">
        <v>39</v>
      </c>
      <c r="D19" s="85" t="s">
        <v>35</v>
      </c>
      <c r="E19" s="86" t="s">
        <v>1</v>
      </c>
      <c r="F19" s="84">
        <v>1.77</v>
      </c>
      <c r="G19" s="84" t="s">
        <v>119</v>
      </c>
      <c r="H19" s="84" t="s">
        <v>41</v>
      </c>
      <c r="I19" s="84" t="s">
        <v>11</v>
      </c>
      <c r="J19" s="10">
        <v>0.96</v>
      </c>
      <c r="K19" s="93">
        <f t="shared" si="0"/>
        <v>8.8343642622378571</v>
      </c>
      <c r="L19" s="86" t="s">
        <v>120</v>
      </c>
      <c r="M19" s="84">
        <v>69.900000000000006</v>
      </c>
      <c r="N19" s="84" t="s">
        <v>121</v>
      </c>
      <c r="O19" s="84" t="s">
        <v>122</v>
      </c>
      <c r="P19" s="84" t="s">
        <v>123</v>
      </c>
      <c r="Q19" s="105">
        <v>0.98599999999999999</v>
      </c>
      <c r="R19" s="95">
        <f t="shared" si="1"/>
        <v>79.66169033588649</v>
      </c>
      <c r="S19" s="104">
        <f t="shared" si="2"/>
        <v>73.654969999999992</v>
      </c>
      <c r="T19" s="86" t="s">
        <v>124</v>
      </c>
      <c r="U19" s="84">
        <v>21.2</v>
      </c>
      <c r="V19" s="84" t="s">
        <v>7</v>
      </c>
      <c r="W19" s="84" t="s">
        <v>123</v>
      </c>
      <c r="X19" s="86" t="s">
        <v>125</v>
      </c>
      <c r="Y19" s="84">
        <v>5.03</v>
      </c>
      <c r="Z19" s="84" t="s">
        <v>7</v>
      </c>
      <c r="AA19" s="84" t="s">
        <v>123</v>
      </c>
    </row>
    <row r="20" spans="1:27" x14ac:dyDescent="0.3">
      <c r="A20" s="83">
        <v>43676</v>
      </c>
      <c r="B20" s="84">
        <v>2019</v>
      </c>
      <c r="C20" s="84" t="s">
        <v>39</v>
      </c>
      <c r="D20" s="85" t="s">
        <v>118</v>
      </c>
      <c r="E20" s="86" t="s">
        <v>1</v>
      </c>
      <c r="F20" s="84">
        <v>0.497</v>
      </c>
      <c r="G20" s="84" t="s">
        <v>119</v>
      </c>
      <c r="H20" s="84" t="s">
        <v>3</v>
      </c>
      <c r="I20" s="84" t="s">
        <v>11</v>
      </c>
      <c r="J20" s="10">
        <v>0.96</v>
      </c>
      <c r="K20" s="93">
        <f t="shared" si="0"/>
        <v>4.5198627208054107</v>
      </c>
      <c r="L20" s="86" t="s">
        <v>120</v>
      </c>
      <c r="M20" s="84">
        <v>10.7</v>
      </c>
      <c r="N20" s="84" t="s">
        <v>121</v>
      </c>
      <c r="O20" s="84" t="s">
        <v>122</v>
      </c>
      <c r="P20" s="84" t="s">
        <v>123</v>
      </c>
      <c r="Q20" s="105">
        <v>0.98599999999999999</v>
      </c>
      <c r="R20" s="95">
        <f t="shared" si="1"/>
        <v>40.987538872595508</v>
      </c>
      <c r="S20" s="104">
        <f t="shared" si="2"/>
        <v>33.619669999999999</v>
      </c>
      <c r="T20" s="86" t="s">
        <v>124</v>
      </c>
      <c r="U20" s="84">
        <v>11.6</v>
      </c>
      <c r="V20" s="84" t="s">
        <v>7</v>
      </c>
      <c r="W20" s="84" t="s">
        <v>123</v>
      </c>
      <c r="X20" s="86" t="s">
        <v>125</v>
      </c>
      <c r="Y20" s="84">
        <v>1.1299999999999999</v>
      </c>
      <c r="Z20" s="84" t="s">
        <v>7</v>
      </c>
      <c r="AA20" s="84" t="s">
        <v>123</v>
      </c>
    </row>
    <row r="21" spans="1:27" x14ac:dyDescent="0.3">
      <c r="A21" s="83">
        <v>43676</v>
      </c>
      <c r="B21" s="84">
        <v>2019</v>
      </c>
      <c r="C21" s="84" t="s">
        <v>39</v>
      </c>
      <c r="D21" s="85" t="s">
        <v>126</v>
      </c>
      <c r="E21" s="86" t="s">
        <v>1</v>
      </c>
      <c r="F21" s="84">
        <v>0.45200000000000001</v>
      </c>
      <c r="G21" s="84" t="s">
        <v>119</v>
      </c>
      <c r="H21" s="84" t="s">
        <v>3</v>
      </c>
      <c r="I21" s="84" t="s">
        <v>11</v>
      </c>
      <c r="J21" s="10">
        <v>0.96</v>
      </c>
      <c r="K21" s="93">
        <f t="shared" si="0"/>
        <v>4.51513039776576</v>
      </c>
      <c r="L21" s="86" t="s">
        <v>120</v>
      </c>
      <c r="M21" s="84">
        <v>8.14</v>
      </c>
      <c r="N21" s="84" t="s">
        <v>121</v>
      </c>
      <c r="O21" s="84" t="s">
        <v>134</v>
      </c>
      <c r="P21" s="84" t="s">
        <v>123</v>
      </c>
      <c r="Q21" s="105">
        <v>0.98599999999999999</v>
      </c>
      <c r="R21" s="95">
        <f t="shared" si="1"/>
        <v>40.944986083023068</v>
      </c>
      <c r="S21" s="104">
        <f t="shared" si="2"/>
        <v>33.578479999999999</v>
      </c>
      <c r="T21" s="86" t="s">
        <v>124</v>
      </c>
      <c r="U21" s="84">
        <v>11.6</v>
      </c>
      <c r="V21" s="84" t="s">
        <v>7</v>
      </c>
      <c r="W21" s="84" t="s">
        <v>123</v>
      </c>
      <c r="X21" s="86" t="s">
        <v>125</v>
      </c>
      <c r="Y21" s="84">
        <v>1.1200000000000001</v>
      </c>
      <c r="Z21" s="84" t="s">
        <v>7</v>
      </c>
      <c r="AA21" s="84" t="s">
        <v>123</v>
      </c>
    </row>
    <row r="22" spans="1:27" x14ac:dyDescent="0.3">
      <c r="A22" s="83">
        <v>43676</v>
      </c>
      <c r="B22" s="84">
        <v>2019</v>
      </c>
      <c r="C22" s="84" t="s">
        <v>39</v>
      </c>
      <c r="D22" s="85" t="s">
        <v>127</v>
      </c>
      <c r="E22" s="86" t="s">
        <v>1</v>
      </c>
      <c r="F22" s="84">
        <v>0.42</v>
      </c>
      <c r="G22" s="84" t="s">
        <v>119</v>
      </c>
      <c r="H22" s="84" t="s">
        <v>3</v>
      </c>
      <c r="I22" s="84" t="s">
        <v>11</v>
      </c>
      <c r="J22" s="10">
        <v>0.96</v>
      </c>
      <c r="K22" s="93">
        <f t="shared" si="0"/>
        <v>4.5485327638904272</v>
      </c>
      <c r="L22" s="86" t="s">
        <v>120</v>
      </c>
      <c r="M22" s="84">
        <v>5</v>
      </c>
      <c r="N22" s="84" t="s">
        <v>121</v>
      </c>
      <c r="O22" s="84" t="s">
        <v>128</v>
      </c>
      <c r="P22" s="84" t="s">
        <v>123</v>
      </c>
      <c r="Q22" s="105">
        <v>0.98599999999999999</v>
      </c>
      <c r="R22" s="95">
        <f t="shared" si="1"/>
        <v>41.245330317503104</v>
      </c>
      <c r="S22" s="104">
        <f t="shared" si="2"/>
        <v>33.869369999999996</v>
      </c>
      <c r="T22" s="86" t="s">
        <v>124</v>
      </c>
      <c r="U22" s="84">
        <v>11.7</v>
      </c>
      <c r="V22" s="84" t="s">
        <v>7</v>
      </c>
      <c r="W22" s="84" t="s">
        <v>123</v>
      </c>
      <c r="X22" s="86" t="s">
        <v>125</v>
      </c>
      <c r="Y22" s="84">
        <v>1.1299999999999999</v>
      </c>
      <c r="Z22" s="84" t="s">
        <v>7</v>
      </c>
      <c r="AA22" s="84" t="s">
        <v>123</v>
      </c>
    </row>
    <row r="23" spans="1:27" x14ac:dyDescent="0.3">
      <c r="A23" s="83">
        <v>43676</v>
      </c>
      <c r="B23" s="84">
        <v>2019</v>
      </c>
      <c r="C23" s="84" t="s">
        <v>39</v>
      </c>
      <c r="D23" s="85" t="s">
        <v>62</v>
      </c>
      <c r="E23" s="86" t="s">
        <v>1</v>
      </c>
      <c r="F23" s="84">
        <v>0.68400000000000005</v>
      </c>
      <c r="G23" s="84" t="s">
        <v>119</v>
      </c>
      <c r="H23" s="84" t="s">
        <v>3</v>
      </c>
      <c r="I23" s="84" t="s">
        <v>11</v>
      </c>
      <c r="J23" s="10">
        <v>0.96</v>
      </c>
      <c r="K23" s="93">
        <f t="shared" si="0"/>
        <v>8.8269936178549457</v>
      </c>
      <c r="L23" s="86" t="s">
        <v>120</v>
      </c>
      <c r="M23" s="84">
        <v>4.01</v>
      </c>
      <c r="N23" s="84" t="s">
        <v>121</v>
      </c>
      <c r="O23" s="84" t="s">
        <v>134</v>
      </c>
      <c r="P23" s="84" t="s">
        <v>123</v>
      </c>
      <c r="Q23" s="105">
        <v>0.98599999999999999</v>
      </c>
      <c r="R23" s="95">
        <f t="shared" si="1"/>
        <v>79.595787160671918</v>
      </c>
      <c r="S23" s="104">
        <f t="shared" si="2"/>
        <v>73.583059999999989</v>
      </c>
      <c r="T23" s="86" t="s">
        <v>124</v>
      </c>
      <c r="U23" s="84">
        <v>20</v>
      </c>
      <c r="V23" s="84" t="s">
        <v>7</v>
      </c>
      <c r="W23" s="84" t="s">
        <v>123</v>
      </c>
      <c r="X23" s="86" t="s">
        <v>125</v>
      </c>
      <c r="Y23" s="84">
        <v>5.74</v>
      </c>
      <c r="Z23" s="84" t="s">
        <v>7</v>
      </c>
      <c r="AA23" s="84" t="s">
        <v>123</v>
      </c>
    </row>
    <row r="24" spans="1:27" x14ac:dyDescent="0.3">
      <c r="A24" s="83">
        <v>43676</v>
      </c>
      <c r="B24" s="84">
        <v>2019</v>
      </c>
      <c r="C24" s="84" t="s">
        <v>39</v>
      </c>
      <c r="D24" s="85" t="s">
        <v>130</v>
      </c>
      <c r="E24" s="86" t="s">
        <v>1</v>
      </c>
      <c r="F24" s="84">
        <v>0.49299999999999999</v>
      </c>
      <c r="G24" s="84" t="s">
        <v>119</v>
      </c>
      <c r="H24" s="84" t="s">
        <v>3</v>
      </c>
      <c r="I24" s="84" t="s">
        <v>11</v>
      </c>
      <c r="J24" s="10">
        <v>0.96</v>
      </c>
      <c r="K24" s="93">
        <f t="shared" si="0"/>
        <v>4.51513039776576</v>
      </c>
      <c r="L24" s="86" t="s">
        <v>120</v>
      </c>
      <c r="M24" s="84">
        <v>5</v>
      </c>
      <c r="N24" s="84" t="s">
        <v>121</v>
      </c>
      <c r="O24" s="84" t="s">
        <v>128</v>
      </c>
      <c r="P24" s="84" t="s">
        <v>123</v>
      </c>
      <c r="Q24" s="105">
        <v>0.98599999999999999</v>
      </c>
      <c r="R24" s="95">
        <f t="shared" si="1"/>
        <v>40.944986083023068</v>
      </c>
      <c r="S24" s="104">
        <f t="shared" si="2"/>
        <v>33.578479999999999</v>
      </c>
      <c r="T24" s="86" t="s">
        <v>124</v>
      </c>
      <c r="U24" s="84">
        <v>11.6</v>
      </c>
      <c r="V24" s="84" t="s">
        <v>7</v>
      </c>
      <c r="W24" s="84" t="s">
        <v>123</v>
      </c>
      <c r="X24" s="86" t="s">
        <v>125</v>
      </c>
      <c r="Y24" s="84">
        <v>1.1200000000000001</v>
      </c>
      <c r="Z24" s="84" t="s">
        <v>7</v>
      </c>
      <c r="AA24" s="84" t="s">
        <v>123</v>
      </c>
    </row>
    <row r="25" spans="1:27" x14ac:dyDescent="0.3">
      <c r="A25" s="83">
        <v>43676</v>
      </c>
      <c r="B25" s="84">
        <v>2019</v>
      </c>
      <c r="C25" s="84" t="s">
        <v>39</v>
      </c>
      <c r="D25" s="85" t="s">
        <v>63</v>
      </c>
      <c r="E25" s="86" t="s">
        <v>1</v>
      </c>
      <c r="F25" s="84">
        <v>0.42399999999999999</v>
      </c>
      <c r="G25" s="84" t="s">
        <v>119</v>
      </c>
      <c r="H25" s="84" t="s">
        <v>3</v>
      </c>
      <c r="I25" s="84" t="s">
        <v>11</v>
      </c>
      <c r="J25" s="10">
        <v>0.96</v>
      </c>
      <c r="K25" s="93">
        <f t="shared" si="0"/>
        <v>9.6213865223768096</v>
      </c>
      <c r="L25" s="86" t="s">
        <v>120</v>
      </c>
      <c r="M25" s="84">
        <v>5</v>
      </c>
      <c r="N25" s="84" t="s">
        <v>121</v>
      </c>
      <c r="O25" s="84" t="s">
        <v>128</v>
      </c>
      <c r="P25" s="84" t="s">
        <v>123</v>
      </c>
      <c r="Q25" s="105">
        <v>0.98599999999999999</v>
      </c>
      <c r="R25" s="95">
        <f t="shared" si="1"/>
        <v>86.696105818258914</v>
      </c>
      <c r="S25" s="104">
        <f t="shared" si="2"/>
        <v>81.390779999999992</v>
      </c>
      <c r="T25" s="86" t="s">
        <v>124</v>
      </c>
      <c r="U25" s="84">
        <v>22.5</v>
      </c>
      <c r="V25" s="84" t="s">
        <v>7</v>
      </c>
      <c r="W25" s="84" t="s">
        <v>123</v>
      </c>
      <c r="X25" s="86" t="s">
        <v>125</v>
      </c>
      <c r="Y25" s="84">
        <v>6.12</v>
      </c>
      <c r="Z25" s="84" t="s">
        <v>7</v>
      </c>
      <c r="AA25" s="84" t="s">
        <v>123</v>
      </c>
    </row>
    <row r="26" spans="1:27" x14ac:dyDescent="0.3">
      <c r="A26" s="83">
        <v>43676</v>
      </c>
      <c r="B26" s="84">
        <v>2019</v>
      </c>
      <c r="C26" s="84" t="s">
        <v>39</v>
      </c>
      <c r="D26" s="85" t="s">
        <v>131</v>
      </c>
      <c r="E26" s="86" t="s">
        <v>1</v>
      </c>
      <c r="F26" s="84">
        <v>0.39800000000000002</v>
      </c>
      <c r="G26" s="84" t="s">
        <v>119</v>
      </c>
      <c r="H26" s="84" t="s">
        <v>3</v>
      </c>
      <c r="I26" s="84" t="s">
        <v>11</v>
      </c>
      <c r="J26" s="10">
        <v>0.96</v>
      </c>
      <c r="K26" s="93">
        <f t="shared" si="0"/>
        <v>4.4864242160758856</v>
      </c>
      <c r="L26" s="86" t="s">
        <v>120</v>
      </c>
      <c r="M26" s="84">
        <v>3.49</v>
      </c>
      <c r="N26" s="84" t="s">
        <v>121</v>
      </c>
      <c r="O26" s="84" t="s">
        <v>134</v>
      </c>
      <c r="P26" s="84" t="s">
        <v>123</v>
      </c>
      <c r="Q26" s="105">
        <v>0.98599999999999999</v>
      </c>
      <c r="R26" s="95">
        <f t="shared" si="1"/>
        <v>40.686853601401744</v>
      </c>
      <c r="S26" s="104">
        <f t="shared" si="2"/>
        <v>33.328780000000002</v>
      </c>
      <c r="T26" s="86" t="s">
        <v>124</v>
      </c>
      <c r="U26" s="84">
        <v>11.5</v>
      </c>
      <c r="V26" s="84" t="s">
        <v>7</v>
      </c>
      <c r="W26" s="84" t="s">
        <v>123</v>
      </c>
      <c r="X26" s="86" t="s">
        <v>125</v>
      </c>
      <c r="Y26" s="84">
        <v>1.1200000000000001</v>
      </c>
      <c r="Z26" s="84" t="s">
        <v>7</v>
      </c>
      <c r="AA26" s="84" t="s">
        <v>123</v>
      </c>
    </row>
    <row r="27" spans="1:27" x14ac:dyDescent="0.3">
      <c r="A27" s="83">
        <v>43676</v>
      </c>
      <c r="B27" s="84">
        <v>2019</v>
      </c>
      <c r="C27" s="84" t="s">
        <v>39</v>
      </c>
      <c r="D27" s="85" t="s">
        <v>132</v>
      </c>
      <c r="E27" s="86" t="s">
        <v>1</v>
      </c>
      <c r="F27" s="84">
        <v>0.51400000000000001</v>
      </c>
      <c r="G27" s="84" t="s">
        <v>119</v>
      </c>
      <c r="H27" s="84" t="s">
        <v>3</v>
      </c>
      <c r="I27" s="84" t="s">
        <v>11</v>
      </c>
      <c r="J27" s="10">
        <v>0.96</v>
      </c>
      <c r="K27" s="93">
        <f t="shared" si="0"/>
        <v>5.4673909215225915</v>
      </c>
      <c r="L27" s="86" t="s">
        <v>120</v>
      </c>
      <c r="M27" s="84">
        <v>5.63</v>
      </c>
      <c r="N27" s="84" t="s">
        <v>121</v>
      </c>
      <c r="O27" s="84" t="s">
        <v>134</v>
      </c>
      <c r="P27" s="84" t="s">
        <v>123</v>
      </c>
      <c r="Q27" s="105">
        <v>0.98599999999999999</v>
      </c>
      <c r="R27" s="95">
        <f t="shared" si="1"/>
        <v>49.500578680530722</v>
      </c>
      <c r="S27" s="104">
        <f t="shared" si="2"/>
        <v>42.007069999999999</v>
      </c>
      <c r="T27" s="86" t="s">
        <v>124</v>
      </c>
      <c r="U27" s="84">
        <v>11</v>
      </c>
      <c r="V27" s="84" t="s">
        <v>7</v>
      </c>
      <c r="W27" s="84" t="s">
        <v>123</v>
      </c>
      <c r="X27" s="86" t="s">
        <v>125</v>
      </c>
      <c r="Y27" s="84">
        <v>3.53</v>
      </c>
      <c r="Z27" s="84" t="s">
        <v>7</v>
      </c>
      <c r="AA27" s="84" t="s">
        <v>123</v>
      </c>
    </row>
    <row r="28" spans="1:27" x14ac:dyDescent="0.3">
      <c r="A28" s="83">
        <v>43676</v>
      </c>
      <c r="B28" s="84">
        <v>2019</v>
      </c>
      <c r="C28" s="84" t="s">
        <v>39</v>
      </c>
      <c r="D28" s="85" t="s">
        <v>133</v>
      </c>
      <c r="E28" s="86" t="s">
        <v>1</v>
      </c>
      <c r="F28" s="110">
        <v>0.42799999999999999</v>
      </c>
      <c r="G28" s="110" t="s">
        <v>119</v>
      </c>
      <c r="H28" s="110" t="s">
        <v>3</v>
      </c>
      <c r="I28" s="110" t="s">
        <v>11</v>
      </c>
      <c r="J28" s="10">
        <v>0.96</v>
      </c>
      <c r="K28" s="93">
        <f t="shared" si="0"/>
        <v>4.534054633510042</v>
      </c>
      <c r="L28" s="86" t="s">
        <v>120</v>
      </c>
      <c r="M28" s="110">
        <v>5</v>
      </c>
      <c r="N28" s="110" t="s">
        <v>121</v>
      </c>
      <c r="O28" s="110" t="s">
        <v>128</v>
      </c>
      <c r="P28" s="110" t="s">
        <v>123</v>
      </c>
      <c r="Q28" s="105">
        <v>0.98599999999999999</v>
      </c>
      <c r="R28" s="95">
        <f t="shared" si="1"/>
        <v>41.115149524889141</v>
      </c>
      <c r="S28" s="104">
        <f t="shared" si="2"/>
        <v>33.74324</v>
      </c>
      <c r="T28" s="86" t="s">
        <v>124</v>
      </c>
      <c r="U28" s="84">
        <v>11.6</v>
      </c>
      <c r="V28" s="84" t="s">
        <v>7</v>
      </c>
      <c r="W28" s="84" t="s">
        <v>123</v>
      </c>
      <c r="X28" s="86" t="s">
        <v>125</v>
      </c>
      <c r="Y28" s="84">
        <v>1.1599999999999999</v>
      </c>
      <c r="Z28" s="84" t="s">
        <v>7</v>
      </c>
      <c r="AA28" s="84" t="s">
        <v>123</v>
      </c>
    </row>
    <row r="29" spans="1:27" s="147" customFormat="1" x14ac:dyDescent="0.3">
      <c r="A29" s="83">
        <v>44033</v>
      </c>
      <c r="B29" s="84">
        <v>2020</v>
      </c>
      <c r="C29" s="84" t="s">
        <v>39</v>
      </c>
      <c r="D29" s="85" t="s">
        <v>31</v>
      </c>
      <c r="E29" s="86" t="s">
        <v>1</v>
      </c>
      <c r="F29" s="111">
        <v>0.5</v>
      </c>
      <c r="G29" s="111" t="s">
        <v>119</v>
      </c>
      <c r="H29" s="111" t="s">
        <v>5</v>
      </c>
      <c r="I29" s="110" t="s">
        <v>12</v>
      </c>
      <c r="J29" s="145">
        <v>0.96</v>
      </c>
      <c r="K29" s="94">
        <f t="shared" si="0"/>
        <v>6.3298054490095428</v>
      </c>
      <c r="L29" s="86" t="s">
        <v>120</v>
      </c>
      <c r="M29" s="111">
        <v>5</v>
      </c>
      <c r="N29" s="111" t="s">
        <v>121</v>
      </c>
      <c r="O29" s="111" t="s">
        <v>5</v>
      </c>
      <c r="P29" s="110" t="s">
        <v>129</v>
      </c>
      <c r="Q29" s="105">
        <v>0.98599999999999999</v>
      </c>
      <c r="R29" s="146">
        <f t="shared" si="1"/>
        <v>57.238010770851382</v>
      </c>
      <c r="S29" s="104">
        <f t="shared" si="2"/>
        <v>49.861329999999995</v>
      </c>
      <c r="T29" s="86" t="s">
        <v>124</v>
      </c>
      <c r="U29" s="84">
        <v>12.1</v>
      </c>
      <c r="V29" s="84" t="s">
        <v>7</v>
      </c>
      <c r="W29" s="84" t="s">
        <v>129</v>
      </c>
      <c r="X29" s="86" t="s">
        <v>125</v>
      </c>
      <c r="Y29" s="84">
        <v>4.7699999999999996</v>
      </c>
      <c r="Z29" s="84" t="s">
        <v>7</v>
      </c>
      <c r="AA29" s="84" t="s">
        <v>129</v>
      </c>
    </row>
    <row r="30" spans="1:27" s="147" customFormat="1" x14ac:dyDescent="0.3">
      <c r="A30" s="83">
        <v>44033</v>
      </c>
      <c r="B30" s="84">
        <v>2020</v>
      </c>
      <c r="C30" s="84" t="s">
        <v>39</v>
      </c>
      <c r="D30" s="85" t="s">
        <v>31</v>
      </c>
      <c r="E30" s="86" t="s">
        <v>1</v>
      </c>
      <c r="F30" s="110">
        <v>1.79</v>
      </c>
      <c r="G30" s="110" t="s">
        <v>119</v>
      </c>
      <c r="H30" s="110" t="s">
        <v>41</v>
      </c>
      <c r="I30" s="110" t="s">
        <v>12</v>
      </c>
      <c r="J30" s="145">
        <v>0.96</v>
      </c>
      <c r="K30" s="94">
        <f t="shared" ref="K30" si="7">(EXP(0.8545*(LN(S30)-1.702)))*J30</f>
        <v>121.30456755415595</v>
      </c>
      <c r="L30" s="86" t="s">
        <v>120</v>
      </c>
      <c r="M30" s="111">
        <v>3.75</v>
      </c>
      <c r="N30" s="111" t="s">
        <v>121</v>
      </c>
      <c r="O30" s="111" t="s">
        <v>3</v>
      </c>
      <c r="P30" s="110" t="s">
        <v>129</v>
      </c>
      <c r="Q30" s="105">
        <v>0.98599999999999999</v>
      </c>
      <c r="R30" s="146">
        <f t="shared" si="1"/>
        <v>1069.9540226901788</v>
      </c>
      <c r="S30" s="104">
        <f t="shared" ref="S30" si="8">2.497*(U30)+4.119*(Y30)</f>
        <v>1579.8872999999999</v>
      </c>
      <c r="T30" s="86" t="s">
        <v>124</v>
      </c>
      <c r="U30" s="84">
        <v>99.9</v>
      </c>
      <c r="V30" s="84" t="s">
        <v>7</v>
      </c>
      <c r="W30" s="84" t="s">
        <v>129</v>
      </c>
      <c r="X30" s="86" t="s">
        <v>125</v>
      </c>
      <c r="Y30" s="84">
        <v>323</v>
      </c>
      <c r="Z30" s="84" t="s">
        <v>7</v>
      </c>
      <c r="AA30" s="84" t="s">
        <v>129</v>
      </c>
    </row>
    <row r="31" spans="1:27" x14ac:dyDescent="0.3">
      <c r="A31" s="83">
        <v>44033</v>
      </c>
      <c r="B31" s="84">
        <v>2020</v>
      </c>
      <c r="C31" s="84" t="s">
        <v>39</v>
      </c>
      <c r="D31" s="85" t="s">
        <v>135</v>
      </c>
      <c r="E31" s="86" t="s">
        <v>1</v>
      </c>
      <c r="F31" s="110">
        <v>3.88</v>
      </c>
      <c r="G31" s="110" t="s">
        <v>119</v>
      </c>
      <c r="H31" s="110" t="s">
        <v>41</v>
      </c>
      <c r="I31" s="110" t="s">
        <v>11</v>
      </c>
      <c r="J31" s="10">
        <v>0.96</v>
      </c>
      <c r="K31" s="93">
        <f t="shared" si="0"/>
        <v>6.3702747535912669</v>
      </c>
      <c r="L31" s="86" t="s">
        <v>120</v>
      </c>
      <c r="M31" s="110">
        <v>4.16</v>
      </c>
      <c r="N31" s="110" t="s">
        <v>121</v>
      </c>
      <c r="O31" s="110" t="s">
        <v>3</v>
      </c>
      <c r="P31" s="110" t="s">
        <v>123</v>
      </c>
      <c r="Q31" s="105">
        <v>0.98599999999999999</v>
      </c>
      <c r="R31" s="95">
        <f t="shared" si="1"/>
        <v>57.600865993255141</v>
      </c>
      <c r="S31" s="104">
        <f t="shared" si="2"/>
        <v>50.234599999999993</v>
      </c>
      <c r="T31" s="86" t="s">
        <v>124</v>
      </c>
      <c r="U31" s="84">
        <v>12.2</v>
      </c>
      <c r="V31" s="84" t="s">
        <v>7</v>
      </c>
      <c r="W31" s="84" t="s">
        <v>123</v>
      </c>
      <c r="X31" s="86" t="s">
        <v>125</v>
      </c>
      <c r="Y31" s="84">
        <v>4.8</v>
      </c>
      <c r="Z31" s="84" t="s">
        <v>7</v>
      </c>
      <c r="AA31" s="84" t="s">
        <v>123</v>
      </c>
    </row>
    <row r="32" spans="1:27" x14ac:dyDescent="0.3">
      <c r="A32" s="83">
        <v>44033</v>
      </c>
      <c r="B32" s="84">
        <v>2020</v>
      </c>
      <c r="C32" s="84" t="s">
        <v>39</v>
      </c>
      <c r="D32" s="85" t="s">
        <v>35</v>
      </c>
      <c r="E32" s="86" t="s">
        <v>1</v>
      </c>
      <c r="F32" s="84">
        <v>0.50900000000000001</v>
      </c>
      <c r="G32" s="84" t="s">
        <v>119</v>
      </c>
      <c r="H32" s="84" t="s">
        <v>3</v>
      </c>
      <c r="I32" s="84" t="s">
        <v>11</v>
      </c>
      <c r="J32" s="10">
        <v>0.96</v>
      </c>
      <c r="K32" s="93">
        <f t="shared" si="0"/>
        <v>7.7673895585956672</v>
      </c>
      <c r="L32" s="86" t="s">
        <v>120</v>
      </c>
      <c r="M32" s="110">
        <v>3.27</v>
      </c>
      <c r="N32" s="110" t="s">
        <v>121</v>
      </c>
      <c r="O32" s="110" t="s">
        <v>3</v>
      </c>
      <c r="P32" s="110" t="s">
        <v>123</v>
      </c>
      <c r="Q32" s="105">
        <v>0.98599999999999999</v>
      </c>
      <c r="R32" s="95">
        <f t="shared" si="1"/>
        <v>70.116514018091024</v>
      </c>
      <c r="S32" s="104">
        <f t="shared" si="2"/>
        <v>63.355369999999994</v>
      </c>
      <c r="T32" s="86" t="s">
        <v>124</v>
      </c>
      <c r="U32" s="84">
        <v>17.899999999999999</v>
      </c>
      <c r="V32" s="84" t="s">
        <v>7</v>
      </c>
      <c r="W32" s="84" t="s">
        <v>123</v>
      </c>
      <c r="X32" s="86" t="s">
        <v>125</v>
      </c>
      <c r="Y32" s="84">
        <v>4.53</v>
      </c>
      <c r="Z32" s="84" t="s">
        <v>7</v>
      </c>
      <c r="AA32" s="84" t="s">
        <v>123</v>
      </c>
    </row>
    <row r="33" spans="1:27" x14ac:dyDescent="0.3">
      <c r="A33" s="83">
        <v>44033</v>
      </c>
      <c r="B33" s="84">
        <v>2020</v>
      </c>
      <c r="C33" s="84" t="s">
        <v>39</v>
      </c>
      <c r="D33" s="85" t="s">
        <v>118</v>
      </c>
      <c r="E33" s="86" t="s">
        <v>1</v>
      </c>
      <c r="F33" s="84">
        <v>0.5</v>
      </c>
      <c r="G33" s="84" t="s">
        <v>119</v>
      </c>
      <c r="H33" s="84" t="s">
        <v>5</v>
      </c>
      <c r="I33" s="84" t="s">
        <v>11</v>
      </c>
      <c r="J33" s="10">
        <v>0.96</v>
      </c>
      <c r="K33" s="93">
        <f t="shared" si="0"/>
        <v>4.2356021330535158</v>
      </c>
      <c r="L33" s="86" t="s">
        <v>120</v>
      </c>
      <c r="M33" s="84">
        <v>5</v>
      </c>
      <c r="N33" s="84" t="s">
        <v>121</v>
      </c>
      <c r="O33" s="84" t="s">
        <v>5</v>
      </c>
      <c r="P33" s="84" t="s">
        <v>123</v>
      </c>
      <c r="Q33" s="105">
        <v>0.98599999999999999</v>
      </c>
      <c r="R33" s="95">
        <f t="shared" si="1"/>
        <v>38.430802476601315</v>
      </c>
      <c r="S33" s="104">
        <f t="shared" si="2"/>
        <v>31.158739999999998</v>
      </c>
      <c r="T33" s="86" t="s">
        <v>124</v>
      </c>
      <c r="U33" s="84">
        <v>10.4</v>
      </c>
      <c r="V33" s="84" t="s">
        <v>7</v>
      </c>
      <c r="W33" s="84" t="s">
        <v>123</v>
      </c>
      <c r="X33" s="86" t="s">
        <v>125</v>
      </c>
      <c r="Y33" s="84">
        <v>1.26</v>
      </c>
      <c r="Z33" s="84" t="s">
        <v>7</v>
      </c>
      <c r="AA33" s="84" t="s">
        <v>123</v>
      </c>
    </row>
    <row r="34" spans="1:27" x14ac:dyDescent="0.3">
      <c r="A34" s="83">
        <v>44033</v>
      </c>
      <c r="B34" s="84">
        <v>2020</v>
      </c>
      <c r="C34" s="84" t="s">
        <v>39</v>
      </c>
      <c r="D34" s="85" t="s">
        <v>126</v>
      </c>
      <c r="E34" s="86" t="s">
        <v>1</v>
      </c>
      <c r="F34" s="84">
        <v>0.5</v>
      </c>
      <c r="G34" s="84" t="s">
        <v>119</v>
      </c>
      <c r="H34" s="84" t="s">
        <v>5</v>
      </c>
      <c r="I34" s="84" t="s">
        <v>11</v>
      </c>
      <c r="J34" s="10">
        <v>0.96</v>
      </c>
      <c r="K34" s="93">
        <f t="shared" si="0"/>
        <v>4.1969985128867977</v>
      </c>
      <c r="L34" s="86" t="s">
        <v>120</v>
      </c>
      <c r="M34" s="84">
        <v>5</v>
      </c>
      <c r="N34" s="84" t="s">
        <v>121</v>
      </c>
      <c r="O34" s="84" t="s">
        <v>5</v>
      </c>
      <c r="P34" s="84" t="s">
        <v>123</v>
      </c>
      <c r="Q34" s="105">
        <v>0.98599999999999999</v>
      </c>
      <c r="R34" s="95">
        <f t="shared" si="1"/>
        <v>38.083478955836405</v>
      </c>
      <c r="S34" s="104">
        <f t="shared" si="2"/>
        <v>30.82666</v>
      </c>
      <c r="T34" s="86" t="s">
        <v>124</v>
      </c>
      <c r="U34" s="84">
        <v>10.3</v>
      </c>
      <c r="V34" s="84" t="s">
        <v>7</v>
      </c>
      <c r="W34" s="84" t="s">
        <v>123</v>
      </c>
      <c r="X34" s="86" t="s">
        <v>125</v>
      </c>
      <c r="Y34" s="84">
        <v>1.24</v>
      </c>
      <c r="Z34" s="84" t="s">
        <v>7</v>
      </c>
      <c r="AA34" s="84" t="s">
        <v>123</v>
      </c>
    </row>
    <row r="35" spans="1:27" x14ac:dyDescent="0.3">
      <c r="A35" s="83">
        <v>44033</v>
      </c>
      <c r="B35" s="84">
        <v>2020</v>
      </c>
      <c r="C35" s="84" t="s">
        <v>39</v>
      </c>
      <c r="D35" s="85" t="s">
        <v>127</v>
      </c>
      <c r="E35" s="86" t="s">
        <v>1</v>
      </c>
      <c r="F35" s="84">
        <v>0.5</v>
      </c>
      <c r="G35" s="84" t="s">
        <v>119</v>
      </c>
      <c r="H35" s="84" t="s">
        <v>5</v>
      </c>
      <c r="I35" s="84" t="s">
        <v>11</v>
      </c>
      <c r="J35" s="10">
        <v>0.96</v>
      </c>
      <c r="K35" s="93">
        <f t="shared" si="0"/>
        <v>4.0958599291035629</v>
      </c>
      <c r="L35" s="86" t="s">
        <v>120</v>
      </c>
      <c r="M35" s="84">
        <v>5</v>
      </c>
      <c r="N35" s="84" t="s">
        <v>121</v>
      </c>
      <c r="O35" s="84" t="s">
        <v>5</v>
      </c>
      <c r="P35" s="84" t="s">
        <v>123</v>
      </c>
      <c r="Q35" s="105">
        <v>0.98599999999999999</v>
      </c>
      <c r="R35" s="95">
        <f t="shared" si="1"/>
        <v>37.173389134229048</v>
      </c>
      <c r="S35" s="104">
        <f t="shared" si="2"/>
        <v>29.959109999999995</v>
      </c>
      <c r="T35" s="86" t="s">
        <v>124</v>
      </c>
      <c r="U35" s="84">
        <v>10.199999999999999</v>
      </c>
      <c r="V35" s="84" t="s">
        <v>7</v>
      </c>
      <c r="W35" s="84" t="s">
        <v>123</v>
      </c>
      <c r="X35" s="86" t="s">
        <v>125</v>
      </c>
      <c r="Y35" s="84">
        <v>1.0900000000000001</v>
      </c>
      <c r="Z35" s="84" t="s">
        <v>7</v>
      </c>
      <c r="AA35" s="84" t="s">
        <v>123</v>
      </c>
    </row>
    <row r="36" spans="1:27" x14ac:dyDescent="0.3">
      <c r="A36" s="83">
        <v>44033</v>
      </c>
      <c r="B36" s="84">
        <v>2020</v>
      </c>
      <c r="C36" s="84" t="s">
        <v>39</v>
      </c>
      <c r="D36" s="85" t="s">
        <v>62</v>
      </c>
      <c r="E36" s="86" t="s">
        <v>1</v>
      </c>
      <c r="F36" s="84">
        <v>0.5</v>
      </c>
      <c r="G36" s="84" t="s">
        <v>119</v>
      </c>
      <c r="H36" s="84" t="s">
        <v>3</v>
      </c>
      <c r="I36" s="84" t="s">
        <v>11</v>
      </c>
      <c r="J36" s="10">
        <v>0.96</v>
      </c>
      <c r="K36" s="93">
        <f t="shared" si="0"/>
        <v>7.6558876068108717</v>
      </c>
      <c r="L36" s="86" t="s">
        <v>120</v>
      </c>
      <c r="M36" s="84">
        <v>5</v>
      </c>
      <c r="N36" s="84" t="s">
        <v>121</v>
      </c>
      <c r="O36" s="84" t="s">
        <v>5</v>
      </c>
      <c r="P36" s="84" t="s">
        <v>123</v>
      </c>
      <c r="Q36" s="105">
        <v>0.98599999999999999</v>
      </c>
      <c r="R36" s="95">
        <f t="shared" si="1"/>
        <v>69.118402125486142</v>
      </c>
      <c r="S36" s="104">
        <f t="shared" si="2"/>
        <v>62.292339999999996</v>
      </c>
      <c r="T36" s="86" t="s">
        <v>124</v>
      </c>
      <c r="U36" s="84">
        <v>16.600000000000001</v>
      </c>
      <c r="V36" s="84" t="s">
        <v>7</v>
      </c>
      <c r="W36" s="84" t="s">
        <v>123</v>
      </c>
      <c r="X36" s="86" t="s">
        <v>125</v>
      </c>
      <c r="Y36" s="84">
        <v>5.0599999999999996</v>
      </c>
      <c r="Z36" s="84" t="s">
        <v>7</v>
      </c>
      <c r="AA36" s="84" t="s">
        <v>123</v>
      </c>
    </row>
    <row r="37" spans="1:27" x14ac:dyDescent="0.3">
      <c r="A37" s="83">
        <v>44033</v>
      </c>
      <c r="B37" s="84">
        <v>2020</v>
      </c>
      <c r="C37" s="84" t="s">
        <v>39</v>
      </c>
      <c r="D37" s="85" t="s">
        <v>130</v>
      </c>
      <c r="E37" s="86" t="s">
        <v>1</v>
      </c>
      <c r="F37" s="84">
        <v>0.34799999999999998</v>
      </c>
      <c r="G37" s="84" t="s">
        <v>119</v>
      </c>
      <c r="H37" s="84" t="s">
        <v>3</v>
      </c>
      <c r="I37" s="84" t="s">
        <v>11</v>
      </c>
      <c r="J37" s="10">
        <v>0.96</v>
      </c>
      <c r="K37" s="93">
        <f t="shared" si="0"/>
        <v>4.1394271015568069</v>
      </c>
      <c r="L37" s="86" t="s">
        <v>120</v>
      </c>
      <c r="M37" s="84">
        <v>5</v>
      </c>
      <c r="N37" s="84" t="s">
        <v>121</v>
      </c>
      <c r="O37" s="84" t="s">
        <v>5</v>
      </c>
      <c r="P37" s="84" t="s">
        <v>123</v>
      </c>
      <c r="Q37" s="105">
        <v>0.98599999999999999</v>
      </c>
      <c r="R37" s="95">
        <f t="shared" si="1"/>
        <v>37.565448815611305</v>
      </c>
      <c r="S37" s="104">
        <f t="shared" si="2"/>
        <v>30.332380000000001</v>
      </c>
      <c r="T37" s="86" t="s">
        <v>124</v>
      </c>
      <c r="U37" s="84">
        <v>10.3</v>
      </c>
      <c r="V37" s="84" t="s">
        <v>7</v>
      </c>
      <c r="W37" s="84" t="s">
        <v>123</v>
      </c>
      <c r="X37" s="86" t="s">
        <v>125</v>
      </c>
      <c r="Y37" s="84">
        <v>1.1200000000000001</v>
      </c>
      <c r="Z37" s="84" t="s">
        <v>7</v>
      </c>
      <c r="AA37" s="84" t="s">
        <v>123</v>
      </c>
    </row>
    <row r="38" spans="1:27" x14ac:dyDescent="0.3">
      <c r="A38" s="83">
        <v>44033</v>
      </c>
      <c r="B38" s="84">
        <v>2020</v>
      </c>
      <c r="C38" s="84" t="s">
        <v>39</v>
      </c>
      <c r="D38" s="85" t="s">
        <v>63</v>
      </c>
      <c r="E38" s="86" t="s">
        <v>1</v>
      </c>
      <c r="F38" s="84">
        <v>0.5</v>
      </c>
      <c r="G38" s="84" t="s">
        <v>119</v>
      </c>
      <c r="H38" s="84" t="s">
        <v>5</v>
      </c>
      <c r="I38" s="84" t="s">
        <v>11</v>
      </c>
      <c r="J38" s="10">
        <v>0.96</v>
      </c>
      <c r="K38" s="93">
        <f t="shared" si="0"/>
        <v>9.1862242064981938</v>
      </c>
      <c r="L38" s="86" t="s">
        <v>120</v>
      </c>
      <c r="M38" s="84">
        <v>5.52</v>
      </c>
      <c r="N38" s="84" t="s">
        <v>121</v>
      </c>
      <c r="O38" s="84" t="s">
        <v>3</v>
      </c>
      <c r="P38" s="84" t="s">
        <v>123</v>
      </c>
      <c r="Q38" s="105">
        <v>0.98599999999999999</v>
      </c>
      <c r="R38" s="95">
        <f t="shared" si="1"/>
        <v>82.80724517655338</v>
      </c>
      <c r="S38" s="104">
        <f t="shared" si="2"/>
        <v>77.09957</v>
      </c>
      <c r="T38" s="86" t="s">
        <v>124</v>
      </c>
      <c r="U38" s="84">
        <v>20.6</v>
      </c>
      <c r="V38" s="84" t="s">
        <v>7</v>
      </c>
      <c r="W38" s="84" t="s">
        <v>123</v>
      </c>
      <c r="X38" s="86" t="s">
        <v>125</v>
      </c>
      <c r="Y38" s="84">
        <v>6.23</v>
      </c>
      <c r="Z38" s="84" t="s">
        <v>7</v>
      </c>
      <c r="AA38" s="84" t="s">
        <v>123</v>
      </c>
    </row>
    <row r="39" spans="1:27" x14ac:dyDescent="0.3">
      <c r="A39" s="83">
        <v>44033</v>
      </c>
      <c r="B39" s="84">
        <v>2020</v>
      </c>
      <c r="C39" s="84" t="s">
        <v>39</v>
      </c>
      <c r="D39" s="85" t="s">
        <v>131</v>
      </c>
      <c r="E39" s="86" t="s">
        <v>1</v>
      </c>
      <c r="F39" s="84">
        <v>0.35899999999999999</v>
      </c>
      <c r="G39" s="84" t="s">
        <v>119</v>
      </c>
      <c r="H39" s="84" t="s">
        <v>3</v>
      </c>
      <c r="I39" s="84" t="s">
        <v>11</v>
      </c>
      <c r="J39" s="10">
        <v>0.96</v>
      </c>
      <c r="K39" s="93">
        <f t="shared" si="0"/>
        <v>4.1102914190279991</v>
      </c>
      <c r="L39" s="86" t="s">
        <v>120</v>
      </c>
      <c r="M39" s="84">
        <v>5</v>
      </c>
      <c r="N39" s="84" t="s">
        <v>121</v>
      </c>
      <c r="O39" s="84" t="s">
        <v>5</v>
      </c>
      <c r="P39" s="84" t="s">
        <v>123</v>
      </c>
      <c r="Q39" s="105">
        <v>0.98599999999999999</v>
      </c>
      <c r="R39" s="95">
        <f t="shared" si="1"/>
        <v>37.303261554039558</v>
      </c>
      <c r="S39" s="104">
        <f t="shared" si="2"/>
        <v>30.082679999999996</v>
      </c>
      <c r="T39" s="86" t="s">
        <v>124</v>
      </c>
      <c r="U39" s="84">
        <v>10.199999999999999</v>
      </c>
      <c r="V39" s="84" t="s">
        <v>7</v>
      </c>
      <c r="W39" s="84" t="s">
        <v>123</v>
      </c>
      <c r="X39" s="86" t="s">
        <v>125</v>
      </c>
      <c r="Y39" s="84">
        <v>1.1200000000000001</v>
      </c>
      <c r="Z39" s="84" t="s">
        <v>7</v>
      </c>
      <c r="AA39" s="84" t="s">
        <v>123</v>
      </c>
    </row>
    <row r="40" spans="1:27" x14ac:dyDescent="0.3">
      <c r="A40" s="83">
        <v>44033</v>
      </c>
      <c r="B40" s="84">
        <v>2020</v>
      </c>
      <c r="C40" s="84" t="s">
        <v>39</v>
      </c>
      <c r="D40" s="85" t="s">
        <v>132</v>
      </c>
      <c r="E40" s="86" t="s">
        <v>1</v>
      </c>
      <c r="F40" s="84">
        <v>0.495</v>
      </c>
      <c r="G40" s="84" t="s">
        <v>119</v>
      </c>
      <c r="H40" s="84" t="s">
        <v>3</v>
      </c>
      <c r="I40" s="84" t="s">
        <v>11</v>
      </c>
      <c r="J40" s="10">
        <v>0.96</v>
      </c>
      <c r="K40" s="93">
        <f t="shared" si="0"/>
        <v>5.0333976887054499</v>
      </c>
      <c r="L40" s="86" t="s">
        <v>120</v>
      </c>
      <c r="M40" s="84">
        <v>3.53</v>
      </c>
      <c r="N40" s="84" t="s">
        <v>121</v>
      </c>
      <c r="O40" s="84" t="s">
        <v>3</v>
      </c>
      <c r="P40" s="84" t="s">
        <v>123</v>
      </c>
      <c r="Q40" s="105">
        <v>0.98599999999999999</v>
      </c>
      <c r="R40" s="95">
        <f t="shared" si="1"/>
        <v>45.603066377742877</v>
      </c>
      <c r="S40" s="104">
        <f t="shared" si="2"/>
        <v>38.131810000000002</v>
      </c>
      <c r="T40" s="86" t="s">
        <v>124</v>
      </c>
      <c r="U40" s="84">
        <v>9.58</v>
      </c>
      <c r="V40" s="84" t="s">
        <v>7</v>
      </c>
      <c r="W40" s="84" t="s">
        <v>123</v>
      </c>
      <c r="X40" s="86" t="s">
        <v>125</v>
      </c>
      <c r="Y40" s="84">
        <v>3.45</v>
      </c>
      <c r="Z40" s="84" t="s">
        <v>7</v>
      </c>
      <c r="AA40" s="84" t="s">
        <v>123</v>
      </c>
    </row>
    <row r="41" spans="1:27" x14ac:dyDescent="0.3">
      <c r="A41" s="83">
        <v>44033</v>
      </c>
      <c r="B41" s="84">
        <v>2020</v>
      </c>
      <c r="C41" s="84" t="s">
        <v>39</v>
      </c>
      <c r="D41" s="85" t="s">
        <v>133</v>
      </c>
      <c r="E41" s="86" t="s">
        <v>1</v>
      </c>
      <c r="F41" s="84">
        <v>0.33400000000000002</v>
      </c>
      <c r="G41" s="84" t="s">
        <v>119</v>
      </c>
      <c r="H41" s="84" t="s">
        <v>3</v>
      </c>
      <c r="I41" s="84" t="s">
        <v>11</v>
      </c>
      <c r="J41" s="10">
        <v>0.96</v>
      </c>
      <c r="K41" s="93">
        <f t="shared" si="0"/>
        <v>4.4748846600323722</v>
      </c>
      <c r="L41" s="86" t="s">
        <v>120</v>
      </c>
      <c r="M41" s="84">
        <v>3.59</v>
      </c>
      <c r="N41" s="84" t="s">
        <v>121</v>
      </c>
      <c r="O41" s="84" t="s">
        <v>3</v>
      </c>
      <c r="P41" s="84" t="s">
        <v>123</v>
      </c>
      <c r="Q41" s="105">
        <v>0.98599999999999999</v>
      </c>
      <c r="R41" s="95">
        <f t="shared" si="1"/>
        <v>40.583083385485601</v>
      </c>
      <c r="S41" s="104">
        <f t="shared" si="2"/>
        <v>33.228479999999998</v>
      </c>
      <c r="T41" s="86" t="s">
        <v>124</v>
      </c>
      <c r="U41" s="84">
        <v>10.8</v>
      </c>
      <c r="V41" s="84" t="s">
        <v>7</v>
      </c>
      <c r="W41" s="84" t="s">
        <v>123</v>
      </c>
      <c r="X41" s="86" t="s">
        <v>125</v>
      </c>
      <c r="Y41" s="84">
        <v>1.52</v>
      </c>
      <c r="Z41" s="84" t="s">
        <v>7</v>
      </c>
      <c r="AA41" s="84" t="s">
        <v>123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6"/>
  <sheetViews>
    <sheetView zoomScale="85" zoomScaleNormal="85" workbookViewId="0">
      <selection activeCell="P24" sqref="P24"/>
    </sheetView>
  </sheetViews>
  <sheetFormatPr defaultColWidth="8.77734375" defaultRowHeight="14.4" x14ac:dyDescent="0.3"/>
  <cols>
    <col min="1" max="1" width="14.6640625" style="10" bestFit="1" customWidth="1" collapsed="1"/>
    <col min="2" max="2" width="10.77734375" style="9" bestFit="1" customWidth="1" collapsed="1"/>
    <col min="3" max="3" width="13.6640625" style="9" bestFit="1" customWidth="1" collapsed="1"/>
    <col min="4" max="4" width="27" style="10" bestFit="1" customWidth="1" collapsed="1"/>
    <col min="5" max="5" width="16.6640625" style="10" bestFit="1" customWidth="1" collapsed="1"/>
    <col min="6" max="6" width="12.6640625" style="10" bestFit="1" customWidth="1" collapsed="1"/>
    <col min="7" max="7" width="11.6640625" style="10" bestFit="1" customWidth="1" collapsed="1"/>
    <col min="8" max="8" width="11.44140625" style="10" bestFit="1" customWidth="1" collapsed="1"/>
    <col min="9" max="9" width="16" style="10" bestFit="1" customWidth="1" collapsed="1"/>
    <col min="10" max="10" width="16.109375" style="10" bestFit="1" customWidth="1" collapsed="1"/>
    <col min="11" max="11" width="14.44140625" style="10" bestFit="1" customWidth="1" collapsed="1"/>
    <col min="12" max="13" width="14.44140625" style="10" customWidth="1" collapsed="1"/>
    <col min="14" max="14" width="17.33203125" style="10" bestFit="1" customWidth="1" collapsed="1"/>
    <col min="15" max="15" width="12.6640625" style="10" bestFit="1" customWidth="1" collapsed="1"/>
    <col min="16" max="16" width="11.6640625" style="10" bestFit="1" customWidth="1" collapsed="1"/>
    <col min="17" max="17" width="11.44140625" style="10" bestFit="1" customWidth="1" collapsed="1"/>
    <col min="18" max="18" width="16" style="10" bestFit="1" customWidth="1" collapsed="1"/>
    <col min="19" max="19" width="16.109375" style="10" bestFit="1" customWidth="1" collapsed="1"/>
    <col min="20" max="20" width="14.44140625" style="10" bestFit="1" customWidth="1" collapsed="1"/>
    <col min="21" max="23" width="14.44140625" style="10" customWidth="1" collapsed="1"/>
    <col min="24" max="24" width="17.33203125" style="10" bestFit="1" customWidth="1" collapsed="1"/>
    <col min="25" max="25" width="12.6640625" style="10" bestFit="1" customWidth="1" collapsed="1"/>
    <col min="26" max="26" width="11.6640625" style="10" bestFit="1" customWidth="1" collapsed="1"/>
    <col min="27" max="27" width="11.44140625" style="10" bestFit="1" customWidth="1" collapsed="1"/>
    <col min="28" max="28" width="16" style="10" bestFit="1" customWidth="1" collapsed="1"/>
    <col min="29" max="29" width="16.109375" style="10" bestFit="1" customWidth="1" collapsed="1"/>
    <col min="30" max="30" width="14.44140625" style="10" bestFit="1" customWidth="1" collapsed="1"/>
    <col min="31" max="31" width="17.33203125" style="11" bestFit="1" customWidth="1" collapsed="1"/>
    <col min="32" max="32" width="12.6640625" style="10" bestFit="1" customWidth="1" collapsed="1"/>
    <col min="33" max="33" width="11.6640625" style="10" bestFit="1" customWidth="1" collapsed="1"/>
    <col min="34" max="34" width="11.44140625" style="10" bestFit="1" customWidth="1" collapsed="1"/>
    <col min="35" max="35" width="16" style="10" bestFit="1" customWidth="1" collapsed="1"/>
    <col min="36" max="36" width="16.109375" style="10" bestFit="1" customWidth="1" collapsed="1"/>
    <col min="37" max="37" width="14.44140625" style="10" bestFit="1" customWidth="1" collapsed="1"/>
    <col min="38" max="16384" width="8.77734375" style="10" collapsed="1"/>
  </cols>
  <sheetData>
    <row r="1" spans="1:37" s="7" customFormat="1" ht="15.6" x14ac:dyDescent="0.3">
      <c r="A1" s="3" t="s">
        <v>14</v>
      </c>
      <c r="B1" s="4" t="s">
        <v>30</v>
      </c>
      <c r="C1" s="4" t="s">
        <v>37</v>
      </c>
      <c r="D1" s="5" t="s">
        <v>13</v>
      </c>
      <c r="E1" s="98" t="s">
        <v>36</v>
      </c>
      <c r="F1" s="5" t="s">
        <v>15</v>
      </c>
      <c r="G1" s="5" t="s">
        <v>40</v>
      </c>
      <c r="H1" s="5" t="s">
        <v>16</v>
      </c>
      <c r="I1" s="5" t="s">
        <v>10</v>
      </c>
      <c r="J1" s="5" t="s">
        <v>17</v>
      </c>
      <c r="K1" s="5" t="s">
        <v>27</v>
      </c>
      <c r="L1" s="5" t="s">
        <v>45</v>
      </c>
      <c r="M1" s="96" t="s">
        <v>42</v>
      </c>
      <c r="N1" s="5" t="s">
        <v>36</v>
      </c>
      <c r="O1" s="5" t="s">
        <v>15</v>
      </c>
      <c r="P1" s="5" t="s">
        <v>40</v>
      </c>
      <c r="Q1" s="5" t="s">
        <v>16</v>
      </c>
      <c r="R1" s="5" t="s">
        <v>10</v>
      </c>
      <c r="S1" s="5" t="s">
        <v>17</v>
      </c>
      <c r="T1" s="5" t="s">
        <v>27</v>
      </c>
      <c r="U1" s="5" t="s">
        <v>45</v>
      </c>
      <c r="V1" s="5" t="s">
        <v>42</v>
      </c>
      <c r="W1" s="100" t="s">
        <v>50</v>
      </c>
      <c r="X1" s="5" t="s">
        <v>36</v>
      </c>
      <c r="Y1" s="5" t="s">
        <v>15</v>
      </c>
      <c r="Z1" s="5" t="s">
        <v>40</v>
      </c>
      <c r="AA1" s="5" t="s">
        <v>16</v>
      </c>
      <c r="AB1" s="5" t="s">
        <v>10</v>
      </c>
      <c r="AC1" s="5" t="s">
        <v>17</v>
      </c>
      <c r="AD1" s="5" t="s">
        <v>27</v>
      </c>
      <c r="AE1" s="6" t="s">
        <v>36</v>
      </c>
      <c r="AF1" s="5" t="s">
        <v>15</v>
      </c>
      <c r="AG1" s="5" t="s">
        <v>40</v>
      </c>
      <c r="AH1" s="5" t="s">
        <v>16</v>
      </c>
      <c r="AI1" s="5" t="s">
        <v>10</v>
      </c>
      <c r="AJ1" s="5" t="s">
        <v>17</v>
      </c>
      <c r="AK1" s="5" t="s">
        <v>27</v>
      </c>
    </row>
    <row r="2" spans="1:37" x14ac:dyDescent="0.3">
      <c r="A2" s="8">
        <v>43971</v>
      </c>
      <c r="B2" s="9">
        <v>2020</v>
      </c>
      <c r="C2" s="9" t="s">
        <v>38</v>
      </c>
      <c r="D2" s="10" t="s">
        <v>0</v>
      </c>
      <c r="E2" s="99" t="s">
        <v>1</v>
      </c>
      <c r="F2" s="10">
        <v>0.47199999999999998</v>
      </c>
      <c r="G2" s="10" t="s">
        <v>2</v>
      </c>
      <c r="H2" s="10" t="s">
        <v>3</v>
      </c>
      <c r="I2" s="10" t="s">
        <v>11</v>
      </c>
      <c r="J2" s="10">
        <v>1</v>
      </c>
      <c r="K2" s="10">
        <v>0.31</v>
      </c>
      <c r="L2" s="10">
        <v>0.96</v>
      </c>
      <c r="M2" s="97">
        <f>(EXP(0.8545*(LN(W2)-1.702)))*L2</f>
        <v>4.9846303573480029</v>
      </c>
      <c r="N2" s="10" t="s">
        <v>4</v>
      </c>
      <c r="O2" s="10">
        <v>5</v>
      </c>
      <c r="P2" s="10" t="s">
        <v>2</v>
      </c>
      <c r="Q2" s="10" t="s">
        <v>5</v>
      </c>
      <c r="R2" s="10" t="s">
        <v>11</v>
      </c>
      <c r="S2" s="10">
        <v>10</v>
      </c>
      <c r="T2" s="10">
        <v>3.1</v>
      </c>
      <c r="U2" s="10">
        <v>0.98599999999999999</v>
      </c>
      <c r="V2" s="95">
        <f>(EXP(0.8473*(LN(W2)+0.884)))*U2</f>
        <v>45.164934638459499</v>
      </c>
      <c r="W2" s="101">
        <f>2.497*(Y2)+4.119*(AF2)</f>
        <v>37.699809999999999</v>
      </c>
      <c r="X2" s="10" t="s">
        <v>6</v>
      </c>
      <c r="Y2" s="10">
        <v>13.3</v>
      </c>
      <c r="Z2" s="10" t="s">
        <v>7</v>
      </c>
      <c r="AA2" s="10" t="s">
        <v>41</v>
      </c>
      <c r="AB2" s="10" t="s">
        <v>11</v>
      </c>
      <c r="AC2" s="10">
        <v>2.1000000000000001E-2</v>
      </c>
      <c r="AD2" s="10">
        <v>3.0000000000000001E-3</v>
      </c>
      <c r="AE2" s="11" t="s">
        <v>8</v>
      </c>
      <c r="AF2" s="10">
        <v>1.0900000000000001</v>
      </c>
      <c r="AG2" s="10" t="s">
        <v>7</v>
      </c>
      <c r="AH2" s="10" t="s">
        <v>41</v>
      </c>
      <c r="AI2" s="10" t="s">
        <v>11</v>
      </c>
      <c r="AJ2" s="10">
        <v>5.3E-3</v>
      </c>
      <c r="AK2" s="10">
        <v>4.0000000000000002E-4</v>
      </c>
    </row>
    <row r="3" spans="1:37" x14ac:dyDescent="0.3">
      <c r="A3" s="8">
        <v>43971</v>
      </c>
      <c r="B3" s="9">
        <v>2020</v>
      </c>
      <c r="C3" s="9" t="s">
        <v>38</v>
      </c>
      <c r="D3" s="10" t="s">
        <v>0</v>
      </c>
      <c r="E3" s="99" t="s">
        <v>1</v>
      </c>
      <c r="F3" s="10">
        <v>0.44700000000000001</v>
      </c>
      <c r="G3" s="10" t="s">
        <v>2</v>
      </c>
      <c r="H3" s="10" t="s">
        <v>3</v>
      </c>
      <c r="I3" s="10" t="s">
        <v>12</v>
      </c>
      <c r="J3" s="10">
        <v>1</v>
      </c>
      <c r="K3" s="10">
        <v>0.31</v>
      </c>
      <c r="L3" s="10">
        <v>0.96</v>
      </c>
      <c r="M3" s="97">
        <f t="shared" ref="M3:M24" si="0">(EXP(0.8545*(LN(W3)-1.702)))*L3</f>
        <v>4.7914492230981072</v>
      </c>
      <c r="N3" s="10" t="s">
        <v>4</v>
      </c>
      <c r="O3" s="10">
        <v>5</v>
      </c>
      <c r="P3" s="10" t="s">
        <v>2</v>
      </c>
      <c r="Q3" s="10" t="s">
        <v>5</v>
      </c>
      <c r="R3" s="10" t="s">
        <v>12</v>
      </c>
      <c r="S3" s="10">
        <v>10</v>
      </c>
      <c r="T3" s="10">
        <v>3.1</v>
      </c>
      <c r="U3" s="10">
        <v>0.98599999999999999</v>
      </c>
      <c r="V3" s="95">
        <f t="shared" ref="V3:V24" si="1">(EXP(0.8473*(LN(W3)+0.884)))*U3</f>
        <v>43.42901296665049</v>
      </c>
      <c r="W3" s="101">
        <f t="shared" ref="W3:W24" si="2">2.497*(Y3)+4.119*(AF3)</f>
        <v>35.995659999999994</v>
      </c>
      <c r="X3" s="10" t="s">
        <v>6</v>
      </c>
      <c r="Y3" s="10">
        <v>12.7</v>
      </c>
      <c r="Z3" s="10" t="s">
        <v>7</v>
      </c>
      <c r="AA3" s="10" t="s">
        <v>41</v>
      </c>
      <c r="AB3" s="10" t="s">
        <v>12</v>
      </c>
      <c r="AC3" s="10">
        <v>2.1000000000000001E-2</v>
      </c>
      <c r="AD3" s="10">
        <v>3.0000000000000001E-3</v>
      </c>
      <c r="AE3" s="11" t="s">
        <v>8</v>
      </c>
      <c r="AF3" s="10">
        <v>1.04</v>
      </c>
      <c r="AG3" s="10" t="s">
        <v>7</v>
      </c>
      <c r="AH3" s="10" t="s">
        <v>41</v>
      </c>
      <c r="AI3" s="10" t="s">
        <v>12</v>
      </c>
      <c r="AJ3" s="10">
        <v>5.3E-3</v>
      </c>
      <c r="AK3" s="10">
        <v>4.0000000000000002E-4</v>
      </c>
    </row>
    <row r="4" spans="1:37" x14ac:dyDescent="0.3">
      <c r="A4" s="8">
        <v>43971</v>
      </c>
      <c r="B4" s="9">
        <v>2020</v>
      </c>
      <c r="C4" s="9" t="s">
        <v>38</v>
      </c>
      <c r="D4" s="10" t="s">
        <v>32</v>
      </c>
      <c r="E4" s="99" t="s">
        <v>1</v>
      </c>
      <c r="F4" s="10">
        <v>0.34100000000000003</v>
      </c>
      <c r="G4" s="10" t="s">
        <v>2</v>
      </c>
      <c r="H4" s="10" t="s">
        <v>3</v>
      </c>
      <c r="I4" s="10" t="s">
        <v>11</v>
      </c>
      <c r="J4" s="10">
        <v>1</v>
      </c>
      <c r="K4" s="10">
        <v>0.31</v>
      </c>
      <c r="L4" s="10">
        <v>0.96</v>
      </c>
      <c r="M4" s="97">
        <f t="shared" si="0"/>
        <v>3.9464028933370425</v>
      </c>
      <c r="N4" s="10" t="s">
        <v>4</v>
      </c>
      <c r="O4" s="10">
        <v>3.41</v>
      </c>
      <c r="P4" s="10" t="s">
        <v>2</v>
      </c>
      <c r="Q4" s="10" t="s">
        <v>3</v>
      </c>
      <c r="R4" s="10" t="s">
        <v>11</v>
      </c>
      <c r="S4" s="10">
        <v>10</v>
      </c>
      <c r="T4" s="10">
        <v>3.1</v>
      </c>
      <c r="U4" s="10">
        <v>0.98599999999999999</v>
      </c>
      <c r="V4" s="95">
        <f t="shared" si="1"/>
        <v>35.828160325994453</v>
      </c>
      <c r="W4" s="101">
        <f t="shared" si="2"/>
        <v>28.683778999999998</v>
      </c>
      <c r="X4" s="10" t="s">
        <v>6</v>
      </c>
      <c r="Y4" s="10">
        <v>10.1</v>
      </c>
      <c r="Z4" s="10" t="s">
        <v>7</v>
      </c>
      <c r="AA4" s="10" t="s">
        <v>41</v>
      </c>
      <c r="AB4" s="10" t="s">
        <v>11</v>
      </c>
      <c r="AC4" s="10">
        <v>2.1000000000000001E-2</v>
      </c>
      <c r="AD4" s="10">
        <v>3.0000000000000001E-3</v>
      </c>
      <c r="AE4" s="11" t="s">
        <v>8</v>
      </c>
      <c r="AF4" s="10">
        <v>0.84099999999999997</v>
      </c>
      <c r="AG4" s="10" t="s">
        <v>7</v>
      </c>
      <c r="AH4" s="10" t="s">
        <v>41</v>
      </c>
      <c r="AI4" s="10" t="s">
        <v>11</v>
      </c>
      <c r="AJ4" s="10">
        <v>5.3E-3</v>
      </c>
      <c r="AK4" s="10">
        <v>4.0000000000000002E-4</v>
      </c>
    </row>
    <row r="5" spans="1:37" x14ac:dyDescent="0.3">
      <c r="A5" s="8">
        <v>43971</v>
      </c>
      <c r="B5" s="9">
        <v>2020</v>
      </c>
      <c r="C5" s="9" t="s">
        <v>38</v>
      </c>
      <c r="D5" s="10" t="s">
        <v>32</v>
      </c>
      <c r="E5" s="99" t="s">
        <v>1</v>
      </c>
      <c r="F5" s="10">
        <v>0.32700000000000001</v>
      </c>
      <c r="G5" s="10" t="s">
        <v>2</v>
      </c>
      <c r="H5" s="10" t="s">
        <v>3</v>
      </c>
      <c r="I5" s="10" t="s">
        <v>12</v>
      </c>
      <c r="J5" s="10">
        <v>1</v>
      </c>
      <c r="K5" s="10">
        <v>0.31</v>
      </c>
      <c r="L5" s="10">
        <v>0.96</v>
      </c>
      <c r="M5" s="97">
        <f t="shared" si="0"/>
        <v>3.910694061511101</v>
      </c>
      <c r="N5" s="10" t="s">
        <v>4</v>
      </c>
      <c r="O5" s="10">
        <v>5</v>
      </c>
      <c r="P5" s="10" t="s">
        <v>2</v>
      </c>
      <c r="Q5" s="10" t="s">
        <v>5</v>
      </c>
      <c r="R5" s="10" t="s">
        <v>12</v>
      </c>
      <c r="S5" s="10">
        <v>10</v>
      </c>
      <c r="T5" s="10">
        <v>3.1</v>
      </c>
      <c r="U5" s="10">
        <v>0.98599999999999999</v>
      </c>
      <c r="V5" s="95">
        <f t="shared" si="1"/>
        <v>35.506690306590485</v>
      </c>
      <c r="W5" s="101">
        <f t="shared" si="2"/>
        <v>28.380275999999999</v>
      </c>
      <c r="X5" s="10" t="s">
        <v>6</v>
      </c>
      <c r="Y5" s="10">
        <v>9.99</v>
      </c>
      <c r="Z5" s="10" t="s">
        <v>7</v>
      </c>
      <c r="AA5" s="10" t="s">
        <v>41</v>
      </c>
      <c r="AB5" s="10" t="s">
        <v>12</v>
      </c>
      <c r="AC5" s="10">
        <v>2.1000000000000001E-2</v>
      </c>
      <c r="AD5" s="10">
        <v>3.0000000000000001E-3</v>
      </c>
      <c r="AE5" s="11" t="s">
        <v>8</v>
      </c>
      <c r="AF5" s="10">
        <v>0.83399999999999996</v>
      </c>
      <c r="AG5" s="10" t="s">
        <v>7</v>
      </c>
      <c r="AH5" s="10" t="s">
        <v>41</v>
      </c>
      <c r="AI5" s="10" t="s">
        <v>12</v>
      </c>
      <c r="AJ5" s="10">
        <v>5.3E-3</v>
      </c>
      <c r="AK5" s="10">
        <v>4.0000000000000002E-4</v>
      </c>
    </row>
    <row r="6" spans="1:37" x14ac:dyDescent="0.3">
      <c r="A6" s="8">
        <v>43971</v>
      </c>
      <c r="B6" s="9">
        <v>2020</v>
      </c>
      <c r="C6" s="9" t="s">
        <v>38</v>
      </c>
      <c r="D6" s="10" t="s">
        <v>9</v>
      </c>
      <c r="E6" s="99" t="s">
        <v>1</v>
      </c>
      <c r="F6" s="10">
        <v>0.38700000000000001</v>
      </c>
      <c r="G6" s="10" t="s">
        <v>2</v>
      </c>
      <c r="H6" s="10" t="s">
        <v>3</v>
      </c>
      <c r="I6" s="10" t="s">
        <v>11</v>
      </c>
      <c r="J6" s="10">
        <v>1</v>
      </c>
      <c r="K6" s="10">
        <v>0.31</v>
      </c>
      <c r="L6" s="10">
        <v>0.96</v>
      </c>
      <c r="M6" s="97">
        <f t="shared" si="0"/>
        <v>3.902395411884469</v>
      </c>
      <c r="N6" s="10" t="s">
        <v>4</v>
      </c>
      <c r="O6" s="10">
        <v>5</v>
      </c>
      <c r="P6" s="10" t="s">
        <v>2</v>
      </c>
      <c r="Q6" s="10" t="s">
        <v>5</v>
      </c>
      <c r="R6" s="10" t="s">
        <v>11</v>
      </c>
      <c r="S6" s="10">
        <v>10</v>
      </c>
      <c r="T6" s="10">
        <v>3.1</v>
      </c>
      <c r="U6" s="10">
        <v>0.98599999999999999</v>
      </c>
      <c r="V6" s="95">
        <f t="shared" si="1"/>
        <v>35.431977886574714</v>
      </c>
      <c r="W6" s="101">
        <f t="shared" si="2"/>
        <v>28.309809999999999</v>
      </c>
      <c r="X6" s="10" t="s">
        <v>6</v>
      </c>
      <c r="Y6" s="10">
        <v>9.49</v>
      </c>
      <c r="Z6" s="10" t="s">
        <v>7</v>
      </c>
      <c r="AA6" s="10" t="s">
        <v>41</v>
      </c>
      <c r="AB6" s="10" t="s">
        <v>11</v>
      </c>
      <c r="AC6" s="10">
        <v>2.1000000000000001E-2</v>
      </c>
      <c r="AD6" s="10">
        <v>3.0000000000000001E-3</v>
      </c>
      <c r="AE6" s="11" t="s">
        <v>8</v>
      </c>
      <c r="AF6" s="10">
        <v>1.1200000000000001</v>
      </c>
      <c r="AG6" s="10" t="s">
        <v>7</v>
      </c>
      <c r="AH6" s="10" t="s">
        <v>41</v>
      </c>
      <c r="AI6" s="10" t="s">
        <v>11</v>
      </c>
      <c r="AJ6" s="10">
        <v>5.3E-3</v>
      </c>
      <c r="AK6" s="10">
        <v>4.0000000000000002E-4</v>
      </c>
    </row>
    <row r="7" spans="1:37" x14ac:dyDescent="0.3">
      <c r="A7" s="8">
        <v>43971</v>
      </c>
      <c r="B7" s="9">
        <v>2020</v>
      </c>
      <c r="C7" s="9" t="s">
        <v>38</v>
      </c>
      <c r="D7" s="10" t="s">
        <v>9</v>
      </c>
      <c r="E7" s="99" t="s">
        <v>1</v>
      </c>
      <c r="F7" s="10">
        <v>0.372</v>
      </c>
      <c r="G7" s="10" t="s">
        <v>2</v>
      </c>
      <c r="H7" s="10" t="s">
        <v>3</v>
      </c>
      <c r="I7" s="10" t="s">
        <v>12</v>
      </c>
      <c r="J7" s="10">
        <v>1</v>
      </c>
      <c r="K7" s="10">
        <v>0.31</v>
      </c>
      <c r="L7" s="10">
        <v>0.96</v>
      </c>
      <c r="M7" s="97">
        <f t="shared" si="0"/>
        <v>3.8367145111337666</v>
      </c>
      <c r="N7" s="10" t="s">
        <v>4</v>
      </c>
      <c r="O7" s="10">
        <v>5</v>
      </c>
      <c r="P7" s="10" t="s">
        <v>2</v>
      </c>
      <c r="Q7" s="10" t="s">
        <v>5</v>
      </c>
      <c r="R7" s="10" t="s">
        <v>12</v>
      </c>
      <c r="S7" s="10">
        <v>10</v>
      </c>
      <c r="T7" s="10">
        <v>3.1</v>
      </c>
      <c r="U7" s="10">
        <v>0.98599999999999999</v>
      </c>
      <c r="V7" s="95">
        <f t="shared" si="1"/>
        <v>34.840607826738328</v>
      </c>
      <c r="W7" s="101">
        <f t="shared" si="2"/>
        <v>27.753</v>
      </c>
      <c r="X7" s="10" t="s">
        <v>6</v>
      </c>
      <c r="Y7" s="10">
        <v>9.3000000000000007</v>
      </c>
      <c r="Z7" s="10" t="s">
        <v>7</v>
      </c>
      <c r="AA7" s="10" t="s">
        <v>41</v>
      </c>
      <c r="AB7" s="10" t="s">
        <v>12</v>
      </c>
      <c r="AC7" s="10">
        <v>2.1000000000000001E-2</v>
      </c>
      <c r="AD7" s="10">
        <v>3.0000000000000001E-3</v>
      </c>
      <c r="AE7" s="11" t="s">
        <v>8</v>
      </c>
      <c r="AF7" s="10">
        <v>1.1000000000000001</v>
      </c>
      <c r="AG7" s="10" t="s">
        <v>7</v>
      </c>
      <c r="AH7" s="10" t="s">
        <v>41</v>
      </c>
      <c r="AI7" s="10" t="s">
        <v>12</v>
      </c>
      <c r="AJ7" s="10">
        <v>5.3E-3</v>
      </c>
      <c r="AK7" s="10">
        <v>4.0000000000000002E-4</v>
      </c>
    </row>
    <row r="8" spans="1:37" x14ac:dyDescent="0.3">
      <c r="A8" s="8">
        <v>43971</v>
      </c>
      <c r="B8" s="9">
        <v>2020</v>
      </c>
      <c r="C8" s="9" t="s">
        <v>38</v>
      </c>
      <c r="D8" s="10" t="s">
        <v>34</v>
      </c>
      <c r="E8" s="99" t="s">
        <v>1</v>
      </c>
      <c r="F8" s="10">
        <v>0.5</v>
      </c>
      <c r="G8" s="10" t="s">
        <v>2</v>
      </c>
      <c r="H8" s="10" t="s">
        <v>5</v>
      </c>
      <c r="I8" s="10" t="s">
        <v>11</v>
      </c>
      <c r="J8" s="10">
        <v>1</v>
      </c>
      <c r="K8" s="10">
        <v>0.31</v>
      </c>
      <c r="L8" s="10">
        <v>0.96</v>
      </c>
      <c r="M8" s="97">
        <f t="shared" si="0"/>
        <v>5.1210592619029818</v>
      </c>
      <c r="N8" s="10" t="s">
        <v>4</v>
      </c>
      <c r="O8" s="10">
        <v>5</v>
      </c>
      <c r="P8" s="10" t="s">
        <v>2</v>
      </c>
      <c r="Q8" s="10" t="s">
        <v>5</v>
      </c>
      <c r="R8" s="10" t="s">
        <v>11</v>
      </c>
      <c r="S8" s="10">
        <v>10</v>
      </c>
      <c r="T8" s="10">
        <v>3.1</v>
      </c>
      <c r="U8" s="10">
        <v>0.98599999999999999</v>
      </c>
      <c r="V8" s="95">
        <f t="shared" si="1"/>
        <v>46.390539098933147</v>
      </c>
      <c r="W8" s="101">
        <f t="shared" si="2"/>
        <v>38.910139999999998</v>
      </c>
      <c r="X8" s="10" t="s">
        <v>6</v>
      </c>
      <c r="Y8" s="10">
        <v>10.7</v>
      </c>
      <c r="Z8" s="10" t="s">
        <v>7</v>
      </c>
      <c r="AA8" s="10" t="s">
        <v>41</v>
      </c>
      <c r="AB8" s="10" t="s">
        <v>11</v>
      </c>
      <c r="AC8" s="10">
        <v>2.1000000000000001E-2</v>
      </c>
      <c r="AD8" s="10">
        <v>3.0000000000000001E-3</v>
      </c>
      <c r="AE8" s="11" t="s">
        <v>8</v>
      </c>
      <c r="AF8" s="10">
        <v>2.96</v>
      </c>
      <c r="AG8" s="10" t="s">
        <v>7</v>
      </c>
      <c r="AH8" s="10" t="s">
        <v>41</v>
      </c>
      <c r="AI8" s="10" t="s">
        <v>11</v>
      </c>
      <c r="AJ8" s="10">
        <v>5.3E-3</v>
      </c>
      <c r="AK8" s="10">
        <v>4.0000000000000002E-4</v>
      </c>
    </row>
    <row r="9" spans="1:37" x14ac:dyDescent="0.3">
      <c r="A9" s="8">
        <v>43971</v>
      </c>
      <c r="B9" s="9">
        <v>2020</v>
      </c>
      <c r="C9" s="9" t="s">
        <v>38</v>
      </c>
      <c r="D9" s="10" t="s">
        <v>34</v>
      </c>
      <c r="E9" s="99" t="s">
        <v>1</v>
      </c>
      <c r="F9" s="10">
        <v>0.5</v>
      </c>
      <c r="G9" s="10" t="s">
        <v>2</v>
      </c>
      <c r="H9" s="10" t="s">
        <v>5</v>
      </c>
      <c r="I9" s="10" t="s">
        <v>12</v>
      </c>
      <c r="J9" s="10">
        <v>1</v>
      </c>
      <c r="K9" s="10">
        <v>0.31</v>
      </c>
      <c r="L9" s="10">
        <v>0.96</v>
      </c>
      <c r="M9" s="97">
        <f t="shared" si="0"/>
        <v>5.1398706684408797</v>
      </c>
      <c r="N9" s="10" t="s">
        <v>4</v>
      </c>
      <c r="O9" s="10">
        <v>5</v>
      </c>
      <c r="P9" s="10" t="s">
        <v>2</v>
      </c>
      <c r="Q9" s="10" t="s">
        <v>5</v>
      </c>
      <c r="R9" s="10" t="s">
        <v>12</v>
      </c>
      <c r="S9" s="10">
        <v>10</v>
      </c>
      <c r="T9" s="10">
        <v>3.1</v>
      </c>
      <c r="U9" s="10">
        <v>0.98599999999999999</v>
      </c>
      <c r="V9" s="95">
        <f t="shared" si="1"/>
        <v>46.559508985897438</v>
      </c>
      <c r="W9" s="101">
        <f t="shared" si="2"/>
        <v>39.077460000000002</v>
      </c>
      <c r="X9" s="10" t="s">
        <v>6</v>
      </c>
      <c r="Y9" s="10">
        <v>10.8</v>
      </c>
      <c r="Z9" s="10" t="s">
        <v>7</v>
      </c>
      <c r="AA9" s="10" t="s">
        <v>41</v>
      </c>
      <c r="AB9" s="10" t="s">
        <v>12</v>
      </c>
      <c r="AC9" s="10">
        <v>2.1000000000000001E-2</v>
      </c>
      <c r="AD9" s="10">
        <v>3.0000000000000001E-3</v>
      </c>
      <c r="AE9" s="11" t="s">
        <v>8</v>
      </c>
      <c r="AF9" s="10">
        <v>2.94</v>
      </c>
      <c r="AG9" s="10" t="s">
        <v>7</v>
      </c>
      <c r="AH9" s="10" t="s">
        <v>41</v>
      </c>
      <c r="AI9" s="10" t="s">
        <v>12</v>
      </c>
      <c r="AJ9" s="10">
        <v>5.3E-3</v>
      </c>
      <c r="AK9" s="10">
        <v>4.0000000000000002E-4</v>
      </c>
    </row>
    <row r="10" spans="1:37" x14ac:dyDescent="0.3">
      <c r="A10" s="8">
        <v>43971</v>
      </c>
      <c r="B10" s="9">
        <v>2020</v>
      </c>
      <c r="C10" s="9" t="s">
        <v>38</v>
      </c>
      <c r="D10" s="10" t="s">
        <v>33</v>
      </c>
      <c r="E10" s="99" t="s">
        <v>1</v>
      </c>
      <c r="F10" s="10">
        <v>0.43099999999999999</v>
      </c>
      <c r="G10" s="10" t="s">
        <v>2</v>
      </c>
      <c r="H10" s="10" t="s">
        <v>3</v>
      </c>
      <c r="I10" s="10" t="s">
        <v>11</v>
      </c>
      <c r="J10" s="10">
        <v>1</v>
      </c>
      <c r="K10" s="10">
        <v>0.31</v>
      </c>
      <c r="L10" s="10">
        <v>0.96</v>
      </c>
      <c r="M10" s="97">
        <f t="shared" si="0"/>
        <v>2.9236081872420425</v>
      </c>
      <c r="N10" s="10" t="s">
        <v>4</v>
      </c>
      <c r="O10" s="10">
        <v>69.900000000000006</v>
      </c>
      <c r="P10" s="10" t="s">
        <v>2</v>
      </c>
      <c r="Q10" s="10" t="s">
        <v>41</v>
      </c>
      <c r="R10" s="10" t="s">
        <v>11</v>
      </c>
      <c r="S10" s="10">
        <v>10</v>
      </c>
      <c r="T10" s="10">
        <v>3.1</v>
      </c>
      <c r="U10" s="10">
        <v>0.98599999999999999</v>
      </c>
      <c r="V10" s="95">
        <f t="shared" si="1"/>
        <v>26.609702135470311</v>
      </c>
      <c r="W10" s="101">
        <f t="shared" si="2"/>
        <v>20.191580000000002</v>
      </c>
      <c r="X10" s="10" t="s">
        <v>6</v>
      </c>
      <c r="Y10" s="10">
        <v>5.48</v>
      </c>
      <c r="Z10" s="10" t="s">
        <v>7</v>
      </c>
      <c r="AA10" s="10" t="s">
        <v>41</v>
      </c>
      <c r="AB10" s="10" t="s">
        <v>11</v>
      </c>
      <c r="AC10" s="10">
        <v>2.1000000000000001E-2</v>
      </c>
      <c r="AD10" s="10">
        <v>3.0000000000000001E-3</v>
      </c>
      <c r="AE10" s="11" t="s">
        <v>8</v>
      </c>
      <c r="AF10" s="10">
        <v>1.58</v>
      </c>
      <c r="AG10" s="10" t="s">
        <v>7</v>
      </c>
      <c r="AH10" s="10" t="s">
        <v>41</v>
      </c>
      <c r="AI10" s="10" t="s">
        <v>11</v>
      </c>
      <c r="AJ10" s="10">
        <v>5.3E-3</v>
      </c>
      <c r="AK10" s="10">
        <v>4.0000000000000002E-4</v>
      </c>
    </row>
    <row r="11" spans="1:37" x14ac:dyDescent="0.3">
      <c r="A11" s="8">
        <v>43971</v>
      </c>
      <c r="B11" s="9">
        <v>2020</v>
      </c>
      <c r="C11" s="9" t="s">
        <v>38</v>
      </c>
      <c r="D11" s="10" t="s">
        <v>33</v>
      </c>
      <c r="E11" s="99" t="s">
        <v>1</v>
      </c>
      <c r="F11" s="10">
        <v>0.5</v>
      </c>
      <c r="G11" s="10" t="s">
        <v>2</v>
      </c>
      <c r="H11" s="10" t="s">
        <v>5</v>
      </c>
      <c r="I11" s="10" t="s">
        <v>12</v>
      </c>
      <c r="J11" s="10">
        <v>1</v>
      </c>
      <c r="K11" s="10">
        <v>0.31</v>
      </c>
      <c r="L11" s="10">
        <v>0.96</v>
      </c>
      <c r="M11" s="97">
        <f t="shared" si="0"/>
        <v>2.8340958935695464</v>
      </c>
      <c r="N11" s="10" t="s">
        <v>4</v>
      </c>
      <c r="O11" s="10">
        <v>9.09</v>
      </c>
      <c r="P11" s="10" t="s">
        <v>2</v>
      </c>
      <c r="Q11" s="10" t="s">
        <v>3</v>
      </c>
      <c r="R11" s="10" t="s">
        <v>12</v>
      </c>
      <c r="S11" s="10">
        <v>10</v>
      </c>
      <c r="T11" s="10">
        <v>3.1</v>
      </c>
      <c r="U11" s="10">
        <v>0.98599999999999999</v>
      </c>
      <c r="V11" s="95">
        <f t="shared" si="1"/>
        <v>25.801750675547911</v>
      </c>
      <c r="W11" s="101">
        <f t="shared" si="2"/>
        <v>19.470009999999998</v>
      </c>
      <c r="X11" s="10" t="s">
        <v>6</v>
      </c>
      <c r="Y11" s="10">
        <v>5.29</v>
      </c>
      <c r="Z11" s="10" t="s">
        <v>7</v>
      </c>
      <c r="AA11" s="10" t="s">
        <v>41</v>
      </c>
      <c r="AB11" s="10" t="s">
        <v>12</v>
      </c>
      <c r="AC11" s="10">
        <v>2.1000000000000001E-2</v>
      </c>
      <c r="AD11" s="10">
        <v>3.0000000000000001E-3</v>
      </c>
      <c r="AE11" s="11" t="s">
        <v>8</v>
      </c>
      <c r="AF11" s="10">
        <v>1.52</v>
      </c>
      <c r="AG11" s="10" t="s">
        <v>7</v>
      </c>
      <c r="AH11" s="10" t="s">
        <v>41</v>
      </c>
      <c r="AI11" s="10" t="s">
        <v>12</v>
      </c>
      <c r="AJ11" s="10">
        <v>5.3E-3</v>
      </c>
      <c r="AK11" s="10">
        <v>4.0000000000000002E-4</v>
      </c>
    </row>
    <row r="12" spans="1:37" x14ac:dyDescent="0.3">
      <c r="A12" s="8">
        <v>43971</v>
      </c>
      <c r="B12" s="9">
        <v>2020</v>
      </c>
      <c r="C12" s="9" t="s">
        <v>38</v>
      </c>
      <c r="D12" s="10" t="s">
        <v>35</v>
      </c>
      <c r="E12" s="99" t="s">
        <v>1</v>
      </c>
      <c r="F12" s="10">
        <v>0.5</v>
      </c>
      <c r="G12" s="10" t="s">
        <v>2</v>
      </c>
      <c r="H12" s="10" t="s">
        <v>5</v>
      </c>
      <c r="I12" s="10" t="s">
        <v>11</v>
      </c>
      <c r="J12" s="10">
        <v>1</v>
      </c>
      <c r="K12" s="10">
        <v>0.31</v>
      </c>
      <c r="L12" s="10">
        <v>0.96</v>
      </c>
      <c r="M12" s="97">
        <f t="shared" si="0"/>
        <v>2.3580143956302781</v>
      </c>
      <c r="N12" s="10" t="s">
        <v>4</v>
      </c>
      <c r="O12" s="10">
        <v>5</v>
      </c>
      <c r="P12" s="10" t="s">
        <v>2</v>
      </c>
      <c r="Q12" s="10" t="s">
        <v>5</v>
      </c>
      <c r="R12" s="10" t="s">
        <v>11</v>
      </c>
      <c r="S12" s="10">
        <v>10</v>
      </c>
      <c r="T12" s="10">
        <v>3.1</v>
      </c>
      <c r="U12" s="10">
        <v>0.98599999999999999</v>
      </c>
      <c r="V12" s="95">
        <f t="shared" si="1"/>
        <v>21.50077193557679</v>
      </c>
      <c r="W12" s="101">
        <f>2.497*(Y12)+4.119*(AF12)</f>
        <v>15.699960000000001</v>
      </c>
      <c r="X12" s="10" t="s">
        <v>6</v>
      </c>
      <c r="Y12" s="10">
        <v>4.4400000000000004</v>
      </c>
      <c r="Z12" s="10" t="s">
        <v>7</v>
      </c>
      <c r="AA12" s="10" t="s">
        <v>41</v>
      </c>
      <c r="AB12" s="10" t="s">
        <v>11</v>
      </c>
      <c r="AC12" s="10">
        <v>2.1000000000000001E-2</v>
      </c>
      <c r="AD12" s="10">
        <v>3.0000000000000001E-3</v>
      </c>
      <c r="AE12" s="11" t="s">
        <v>8</v>
      </c>
      <c r="AF12" s="10">
        <v>1.1200000000000001</v>
      </c>
      <c r="AG12" s="10" t="s">
        <v>7</v>
      </c>
      <c r="AH12" s="10" t="s">
        <v>41</v>
      </c>
      <c r="AI12" s="10" t="s">
        <v>11</v>
      </c>
      <c r="AJ12" s="10">
        <v>5.3E-3</v>
      </c>
      <c r="AK12" s="10">
        <v>4.0000000000000002E-4</v>
      </c>
    </row>
    <row r="13" spans="1:37" x14ac:dyDescent="0.3">
      <c r="A13" s="8">
        <v>43971</v>
      </c>
      <c r="B13" s="9">
        <v>2020</v>
      </c>
      <c r="C13" s="9" t="s">
        <v>38</v>
      </c>
      <c r="D13" s="10" t="s">
        <v>35</v>
      </c>
      <c r="E13" s="99" t="s">
        <v>1</v>
      </c>
      <c r="F13" s="10">
        <v>0.5</v>
      </c>
      <c r="G13" s="10" t="s">
        <v>2</v>
      </c>
      <c r="H13" s="10" t="s">
        <v>5</v>
      </c>
      <c r="I13" s="10" t="s">
        <v>12</v>
      </c>
      <c r="J13" s="10">
        <v>1</v>
      </c>
      <c r="K13" s="10">
        <v>0.31</v>
      </c>
      <c r="L13" s="10">
        <v>0.96</v>
      </c>
      <c r="M13" s="97">
        <f t="shared" si="0"/>
        <v>2.3804287456596325</v>
      </c>
      <c r="N13" s="10" t="s">
        <v>4</v>
      </c>
      <c r="O13" s="10">
        <v>5</v>
      </c>
      <c r="P13" s="10" t="s">
        <v>2</v>
      </c>
      <c r="Q13" s="10" t="s">
        <v>5</v>
      </c>
      <c r="R13" s="10" t="s">
        <v>12</v>
      </c>
      <c r="S13" s="10">
        <v>10</v>
      </c>
      <c r="T13" s="10">
        <v>3.1</v>
      </c>
      <c r="U13" s="10">
        <v>0.98599999999999999</v>
      </c>
      <c r="V13" s="95">
        <f t="shared" si="1"/>
        <v>21.70341957644672</v>
      </c>
      <c r="W13" s="101">
        <f t="shared" si="2"/>
        <v>15.874749999999999</v>
      </c>
      <c r="X13" s="10" t="s">
        <v>6</v>
      </c>
      <c r="Y13" s="10">
        <v>4.51</v>
      </c>
      <c r="Z13" s="10" t="s">
        <v>7</v>
      </c>
      <c r="AA13" s="10" t="s">
        <v>41</v>
      </c>
      <c r="AB13" s="10" t="s">
        <v>12</v>
      </c>
      <c r="AC13" s="10">
        <v>2.1000000000000001E-2</v>
      </c>
      <c r="AD13" s="10">
        <v>3.0000000000000001E-3</v>
      </c>
      <c r="AE13" s="11" t="s">
        <v>8</v>
      </c>
      <c r="AF13" s="10">
        <v>1.1200000000000001</v>
      </c>
      <c r="AG13" s="10" t="s">
        <v>7</v>
      </c>
      <c r="AH13" s="10" t="s">
        <v>41</v>
      </c>
      <c r="AI13" s="10" t="s">
        <v>12</v>
      </c>
      <c r="AJ13" s="10">
        <v>5.3E-3</v>
      </c>
      <c r="AK13" s="10">
        <v>4.0000000000000002E-4</v>
      </c>
    </row>
    <row r="14" spans="1:37" x14ac:dyDescent="0.3">
      <c r="A14" s="8">
        <v>43971</v>
      </c>
      <c r="B14" s="9">
        <v>2020</v>
      </c>
      <c r="C14" s="9" t="s">
        <v>38</v>
      </c>
      <c r="D14" s="10" t="s">
        <v>31</v>
      </c>
      <c r="E14" s="99" t="s">
        <v>1</v>
      </c>
      <c r="F14" s="10">
        <v>0.60599999999999998</v>
      </c>
      <c r="G14" s="10" t="s">
        <v>2</v>
      </c>
      <c r="H14" s="10" t="s">
        <v>3</v>
      </c>
      <c r="I14" s="10" t="s">
        <v>11</v>
      </c>
      <c r="J14" s="10">
        <v>1</v>
      </c>
      <c r="K14" s="10">
        <v>0.31</v>
      </c>
      <c r="L14" s="10">
        <v>0.96</v>
      </c>
      <c r="M14" s="97">
        <f t="shared" si="0"/>
        <v>2.3422838694204162</v>
      </c>
      <c r="N14" s="10" t="s">
        <v>4</v>
      </c>
      <c r="O14" s="10">
        <v>10.9</v>
      </c>
      <c r="P14" s="10" t="s">
        <v>2</v>
      </c>
      <c r="Q14" s="10" t="s">
        <v>41</v>
      </c>
      <c r="R14" s="10" t="s">
        <v>11</v>
      </c>
      <c r="S14" s="10">
        <v>10</v>
      </c>
      <c r="T14" s="10">
        <v>3.1</v>
      </c>
      <c r="U14" s="10">
        <v>0.98599999999999999</v>
      </c>
      <c r="V14" s="95">
        <f t="shared" si="1"/>
        <v>21.358542913598441</v>
      </c>
      <c r="W14" s="101">
        <f t="shared" si="2"/>
        <v>15.57746</v>
      </c>
      <c r="X14" s="10" t="s">
        <v>6</v>
      </c>
      <c r="Y14" s="10">
        <v>4.16</v>
      </c>
      <c r="Z14" s="10" t="s">
        <v>7</v>
      </c>
      <c r="AA14" s="10" t="s">
        <v>41</v>
      </c>
      <c r="AB14" s="10" t="s">
        <v>11</v>
      </c>
      <c r="AC14" s="10">
        <v>2.1000000000000001E-2</v>
      </c>
      <c r="AD14" s="10">
        <v>3.0000000000000001E-3</v>
      </c>
      <c r="AE14" s="11" t="s">
        <v>8</v>
      </c>
      <c r="AF14" s="10">
        <v>1.26</v>
      </c>
      <c r="AG14" s="10" t="s">
        <v>7</v>
      </c>
      <c r="AH14" s="10" t="s">
        <v>41</v>
      </c>
      <c r="AI14" s="10" t="s">
        <v>11</v>
      </c>
      <c r="AJ14" s="10">
        <v>5.3E-3</v>
      </c>
      <c r="AK14" s="10">
        <v>4.0000000000000002E-4</v>
      </c>
    </row>
    <row r="15" spans="1:37" x14ac:dyDescent="0.3">
      <c r="A15" s="8">
        <v>43971</v>
      </c>
      <c r="B15" s="9">
        <v>2020</v>
      </c>
      <c r="C15" s="9" t="s">
        <v>38</v>
      </c>
      <c r="D15" s="10" t="s">
        <v>31</v>
      </c>
      <c r="E15" s="99" t="s">
        <v>1</v>
      </c>
      <c r="F15" s="10">
        <v>0.497</v>
      </c>
      <c r="G15" s="10" t="s">
        <v>2</v>
      </c>
      <c r="H15" s="10" t="s">
        <v>3</v>
      </c>
      <c r="I15" s="10" t="s">
        <v>12</v>
      </c>
      <c r="J15" s="10">
        <v>1</v>
      </c>
      <c r="K15" s="10">
        <v>0.31</v>
      </c>
      <c r="L15" s="10">
        <v>0.96</v>
      </c>
      <c r="M15" s="97">
        <f t="shared" si="0"/>
        <v>2.3103281820867658</v>
      </c>
      <c r="N15" s="10" t="s">
        <v>4</v>
      </c>
      <c r="O15" s="10">
        <v>7.05</v>
      </c>
      <c r="P15" s="10" t="s">
        <v>2</v>
      </c>
      <c r="Q15" s="10" t="s">
        <v>3</v>
      </c>
      <c r="R15" s="10" t="s">
        <v>12</v>
      </c>
      <c r="S15" s="10">
        <v>10</v>
      </c>
      <c r="T15" s="10">
        <v>3.1</v>
      </c>
      <c r="U15" s="10">
        <v>0.98599999999999999</v>
      </c>
      <c r="V15" s="95">
        <f t="shared" si="1"/>
        <v>21.069587740844039</v>
      </c>
      <c r="W15" s="101">
        <f t="shared" si="2"/>
        <v>15.329039999999999</v>
      </c>
      <c r="X15" s="10" t="s">
        <v>6</v>
      </c>
      <c r="Y15" s="10">
        <v>4.1100000000000003</v>
      </c>
      <c r="Z15" s="10" t="s">
        <v>7</v>
      </c>
      <c r="AA15" s="10" t="s">
        <v>41</v>
      </c>
      <c r="AB15" s="10" t="s">
        <v>12</v>
      </c>
      <c r="AC15" s="10">
        <v>2.1000000000000001E-2</v>
      </c>
      <c r="AD15" s="10">
        <v>3.0000000000000001E-3</v>
      </c>
      <c r="AE15" s="11" t="s">
        <v>8</v>
      </c>
      <c r="AF15" s="10">
        <v>1.23</v>
      </c>
      <c r="AG15" s="10" t="s">
        <v>7</v>
      </c>
      <c r="AH15" s="10" t="s">
        <v>41</v>
      </c>
      <c r="AI15" s="10" t="s">
        <v>12</v>
      </c>
      <c r="AJ15" s="10">
        <v>5.3E-3</v>
      </c>
      <c r="AK15" s="10">
        <v>4.0000000000000002E-4</v>
      </c>
    </row>
    <row r="16" spans="1:37" x14ac:dyDescent="0.3">
      <c r="A16" s="8">
        <v>44034</v>
      </c>
      <c r="B16" s="9">
        <v>2020</v>
      </c>
      <c r="C16" s="9" t="s">
        <v>39</v>
      </c>
      <c r="D16" s="10" t="s">
        <v>0</v>
      </c>
      <c r="E16" s="99" t="s">
        <v>1</v>
      </c>
      <c r="F16" s="10">
        <v>0.496</v>
      </c>
      <c r="G16" s="10" t="s">
        <v>2</v>
      </c>
      <c r="H16" s="10" t="s">
        <v>3</v>
      </c>
      <c r="I16" s="10" t="s">
        <v>11</v>
      </c>
      <c r="J16" s="10">
        <v>1</v>
      </c>
      <c r="K16" s="10">
        <v>0.31</v>
      </c>
      <c r="L16" s="10">
        <v>0.96</v>
      </c>
      <c r="M16" s="97">
        <f t="shared" si="0"/>
        <v>5.5525327558687687</v>
      </c>
      <c r="N16" s="10" t="s">
        <v>4</v>
      </c>
      <c r="O16" s="10">
        <v>5</v>
      </c>
      <c r="P16" s="10" t="s">
        <v>2</v>
      </c>
      <c r="Q16" s="10" t="s">
        <v>5</v>
      </c>
      <c r="R16" s="10" t="s">
        <v>11</v>
      </c>
      <c r="S16" s="10">
        <v>10</v>
      </c>
      <c r="T16" s="10">
        <v>3.1</v>
      </c>
      <c r="U16" s="10">
        <v>0.98599999999999999</v>
      </c>
      <c r="V16" s="95">
        <f t="shared" si="1"/>
        <v>50.264889389811998</v>
      </c>
      <c r="W16" s="101">
        <f t="shared" si="2"/>
        <v>42.773629999999997</v>
      </c>
      <c r="X16" s="10" t="s">
        <v>6</v>
      </c>
      <c r="Y16" s="10">
        <v>15.2</v>
      </c>
      <c r="Z16" s="10" t="s">
        <v>7</v>
      </c>
      <c r="AA16" s="10" t="s">
        <v>41</v>
      </c>
      <c r="AB16" s="10" t="s">
        <v>11</v>
      </c>
      <c r="AC16" s="10">
        <v>2.1000000000000001E-2</v>
      </c>
      <c r="AD16" s="10">
        <v>3.0000000000000001E-3</v>
      </c>
      <c r="AE16" s="11" t="s">
        <v>8</v>
      </c>
      <c r="AF16" s="10">
        <v>1.17</v>
      </c>
      <c r="AG16" s="10" t="s">
        <v>7</v>
      </c>
      <c r="AH16" s="10" t="s">
        <v>41</v>
      </c>
      <c r="AI16" s="10" t="s">
        <v>11</v>
      </c>
      <c r="AJ16" s="10">
        <v>5.3E-3</v>
      </c>
      <c r="AK16" s="10">
        <v>4.0000000000000002E-4</v>
      </c>
    </row>
    <row r="17" spans="1:37" x14ac:dyDescent="0.3">
      <c r="A17" s="8">
        <v>44034</v>
      </c>
      <c r="B17" s="9">
        <v>2020</v>
      </c>
      <c r="C17" s="9" t="s">
        <v>39</v>
      </c>
      <c r="D17" s="10" t="s">
        <v>32</v>
      </c>
      <c r="E17" s="99" t="s">
        <v>1</v>
      </c>
      <c r="F17" s="10">
        <v>0.313</v>
      </c>
      <c r="G17" s="10" t="s">
        <v>2</v>
      </c>
      <c r="H17" s="10" t="s">
        <v>3</v>
      </c>
      <c r="I17" s="10" t="s">
        <v>11</v>
      </c>
      <c r="J17" s="10">
        <v>1</v>
      </c>
      <c r="K17" s="10">
        <v>0.31</v>
      </c>
      <c r="L17" s="10">
        <v>0.96</v>
      </c>
      <c r="M17" s="97">
        <f t="shared" si="0"/>
        <v>4.5160128177309389</v>
      </c>
      <c r="N17" s="10" t="s">
        <v>4</v>
      </c>
      <c r="O17" s="10">
        <v>5</v>
      </c>
      <c r="P17" s="10" t="s">
        <v>2</v>
      </c>
      <c r="Q17" s="10" t="s">
        <v>5</v>
      </c>
      <c r="R17" s="10" t="s">
        <v>11</v>
      </c>
      <c r="S17" s="10">
        <v>10</v>
      </c>
      <c r="T17" s="10">
        <v>3.1</v>
      </c>
      <c r="U17" s="10">
        <v>0.98599999999999999</v>
      </c>
      <c r="V17" s="95">
        <f t="shared" si="1"/>
        <v>40.952920783509555</v>
      </c>
      <c r="W17" s="101">
        <f t="shared" si="2"/>
        <v>33.58616</v>
      </c>
      <c r="X17" s="10" t="s">
        <v>6</v>
      </c>
      <c r="Y17" s="10">
        <v>11.9</v>
      </c>
      <c r="Z17" s="10" t="s">
        <v>7</v>
      </c>
      <c r="AA17" s="10" t="s">
        <v>41</v>
      </c>
      <c r="AB17" s="10" t="s">
        <v>11</v>
      </c>
      <c r="AC17" s="10">
        <v>2.1000000000000001E-2</v>
      </c>
      <c r="AD17" s="10">
        <v>3.0000000000000001E-3</v>
      </c>
      <c r="AE17" s="11" t="s">
        <v>8</v>
      </c>
      <c r="AF17" s="10">
        <v>0.94</v>
      </c>
      <c r="AG17" s="10" t="s">
        <v>7</v>
      </c>
      <c r="AH17" s="10" t="s">
        <v>41</v>
      </c>
      <c r="AI17" s="10" t="s">
        <v>11</v>
      </c>
      <c r="AJ17" s="10">
        <v>5.3E-3</v>
      </c>
      <c r="AK17" s="10">
        <v>4.0000000000000002E-4</v>
      </c>
    </row>
    <row r="18" spans="1:37" x14ac:dyDescent="0.3">
      <c r="A18" s="8">
        <v>44034</v>
      </c>
      <c r="B18" s="9">
        <v>2020</v>
      </c>
      <c r="C18" s="9" t="s">
        <v>39</v>
      </c>
      <c r="D18" s="10" t="s">
        <v>9</v>
      </c>
      <c r="E18" s="99" t="s">
        <v>1</v>
      </c>
      <c r="F18" s="10">
        <v>0.51500000000000001</v>
      </c>
      <c r="G18" s="10" t="s">
        <v>2</v>
      </c>
      <c r="H18" s="10" t="s">
        <v>3</v>
      </c>
      <c r="I18" s="10" t="s">
        <v>11</v>
      </c>
      <c r="J18" s="10">
        <v>1</v>
      </c>
      <c r="K18" s="10">
        <v>0.31</v>
      </c>
      <c r="L18" s="10">
        <v>0.96</v>
      </c>
      <c r="M18" s="97">
        <f t="shared" si="0"/>
        <v>6.3559999892851797</v>
      </c>
      <c r="N18" s="10" t="s">
        <v>4</v>
      </c>
      <c r="O18" s="10">
        <v>5</v>
      </c>
      <c r="P18" s="10" t="s">
        <v>2</v>
      </c>
      <c r="Q18" s="10" t="s">
        <v>5</v>
      </c>
      <c r="R18" s="10" t="s">
        <v>11</v>
      </c>
      <c r="S18" s="10">
        <v>10</v>
      </c>
      <c r="T18" s="10">
        <v>3.1</v>
      </c>
      <c r="U18" s="10">
        <v>0.98599999999999999</v>
      </c>
      <c r="V18" s="95">
        <f t="shared" si="1"/>
        <v>57.472878056687229</v>
      </c>
      <c r="W18" s="101">
        <f t="shared" si="2"/>
        <v>50.102889999999995</v>
      </c>
      <c r="X18" s="10" t="s">
        <v>6</v>
      </c>
      <c r="Y18" s="10">
        <v>15.1</v>
      </c>
      <c r="Z18" s="10" t="s">
        <v>7</v>
      </c>
      <c r="AA18" s="10" t="s">
        <v>41</v>
      </c>
      <c r="AB18" s="10" t="s">
        <v>11</v>
      </c>
      <c r="AC18" s="10">
        <v>2.1000000000000001E-2</v>
      </c>
      <c r="AD18" s="10">
        <v>3.0000000000000001E-3</v>
      </c>
      <c r="AE18" s="11" t="s">
        <v>8</v>
      </c>
      <c r="AF18" s="10">
        <v>3.01</v>
      </c>
      <c r="AG18" s="10" t="s">
        <v>7</v>
      </c>
      <c r="AH18" s="10" t="s">
        <v>41</v>
      </c>
      <c r="AI18" s="10" t="s">
        <v>11</v>
      </c>
      <c r="AJ18" s="10">
        <v>5.3E-3</v>
      </c>
      <c r="AK18" s="10">
        <v>4.0000000000000002E-4</v>
      </c>
    </row>
    <row r="19" spans="1:37" x14ac:dyDescent="0.3">
      <c r="A19" s="8">
        <v>44034</v>
      </c>
      <c r="B19" s="9">
        <v>2020</v>
      </c>
      <c r="C19" s="9" t="s">
        <v>39</v>
      </c>
      <c r="D19" s="10" t="s">
        <v>9</v>
      </c>
      <c r="E19" s="99" t="s">
        <v>1</v>
      </c>
      <c r="F19" s="10">
        <v>0.5</v>
      </c>
      <c r="G19" s="10" t="s">
        <v>2</v>
      </c>
      <c r="H19" s="10" t="s">
        <v>5</v>
      </c>
      <c r="I19" s="10" t="s">
        <v>12</v>
      </c>
      <c r="J19" s="10">
        <v>1</v>
      </c>
      <c r="K19" s="10">
        <v>0.31</v>
      </c>
      <c r="L19" s="10">
        <v>0.96</v>
      </c>
      <c r="M19" s="97">
        <f t="shared" si="0"/>
        <v>5.8085642302113447</v>
      </c>
      <c r="N19" s="10" t="s">
        <v>4</v>
      </c>
      <c r="O19" s="10">
        <v>5</v>
      </c>
      <c r="P19" s="10" t="s">
        <v>2</v>
      </c>
      <c r="Q19" s="10" t="s">
        <v>5</v>
      </c>
      <c r="R19" s="10" t="s">
        <v>12</v>
      </c>
      <c r="S19" s="10">
        <v>10</v>
      </c>
      <c r="T19" s="10">
        <v>3.1</v>
      </c>
      <c r="U19" s="10">
        <v>0.98599999999999999</v>
      </c>
      <c r="V19" s="95">
        <f t="shared" si="1"/>
        <v>52.562672330556801</v>
      </c>
      <c r="W19" s="101">
        <f t="shared" si="2"/>
        <v>45.090739999999997</v>
      </c>
      <c r="X19" s="10" t="s">
        <v>6</v>
      </c>
      <c r="Y19" s="10">
        <v>14</v>
      </c>
      <c r="Z19" s="10" t="s">
        <v>7</v>
      </c>
      <c r="AA19" s="10" t="s">
        <v>41</v>
      </c>
      <c r="AB19" s="10" t="s">
        <v>12</v>
      </c>
      <c r="AC19" s="10">
        <v>2.1000000000000001E-2</v>
      </c>
      <c r="AD19" s="10">
        <v>3.0000000000000001E-3</v>
      </c>
      <c r="AE19" s="11" t="s">
        <v>8</v>
      </c>
      <c r="AF19" s="10">
        <v>2.46</v>
      </c>
      <c r="AG19" s="10" t="s">
        <v>7</v>
      </c>
      <c r="AH19" s="10" t="s">
        <v>41</v>
      </c>
      <c r="AI19" s="10" t="s">
        <v>12</v>
      </c>
      <c r="AJ19" s="10">
        <v>5.3E-3</v>
      </c>
      <c r="AK19" s="10">
        <v>4.0000000000000002E-4</v>
      </c>
    </row>
    <row r="20" spans="1:37" x14ac:dyDescent="0.3">
      <c r="A20" s="8">
        <v>44034</v>
      </c>
      <c r="B20" s="9">
        <v>2020</v>
      </c>
      <c r="C20" s="9" t="s">
        <v>39</v>
      </c>
      <c r="D20" s="10" t="s">
        <v>34</v>
      </c>
      <c r="E20" s="99" t="s">
        <v>1</v>
      </c>
      <c r="F20" s="10">
        <v>0.5</v>
      </c>
      <c r="G20" s="10" t="s">
        <v>2</v>
      </c>
      <c r="H20" s="10" t="s">
        <v>5</v>
      </c>
      <c r="I20" s="10" t="s">
        <v>11</v>
      </c>
      <c r="J20" s="10">
        <v>1</v>
      </c>
      <c r="K20" s="10">
        <v>0.31</v>
      </c>
      <c r="L20" s="10">
        <v>0.96</v>
      </c>
      <c r="M20" s="97">
        <f t="shared" si="0"/>
        <v>6.3213985978292619</v>
      </c>
      <c r="N20" s="10" t="s">
        <v>4</v>
      </c>
      <c r="O20" s="10">
        <v>5</v>
      </c>
      <c r="P20" s="10" t="s">
        <v>2</v>
      </c>
      <c r="Q20" s="10" t="s">
        <v>5</v>
      </c>
      <c r="R20" s="10" t="s">
        <v>11</v>
      </c>
      <c r="S20" s="10">
        <v>10</v>
      </c>
      <c r="T20" s="10">
        <v>3.1</v>
      </c>
      <c r="U20" s="10">
        <v>0.98599999999999999</v>
      </c>
      <c r="V20" s="95">
        <f t="shared" si="1"/>
        <v>57.162630950137903</v>
      </c>
      <c r="W20" s="101">
        <f t="shared" si="2"/>
        <v>49.783839999999998</v>
      </c>
      <c r="X20" s="10" t="s">
        <v>6</v>
      </c>
      <c r="Y20" s="10">
        <v>13.9</v>
      </c>
      <c r="Z20" s="10" t="s">
        <v>7</v>
      </c>
      <c r="AA20" s="10" t="s">
        <v>41</v>
      </c>
      <c r="AB20" s="10" t="s">
        <v>11</v>
      </c>
      <c r="AC20" s="10">
        <v>2.1000000000000001E-2</v>
      </c>
      <c r="AD20" s="10">
        <v>3.0000000000000001E-3</v>
      </c>
      <c r="AE20" s="11" t="s">
        <v>8</v>
      </c>
      <c r="AF20" s="10">
        <v>3.66</v>
      </c>
      <c r="AG20" s="10" t="s">
        <v>7</v>
      </c>
      <c r="AH20" s="10" t="s">
        <v>41</v>
      </c>
      <c r="AI20" s="10" t="s">
        <v>11</v>
      </c>
      <c r="AJ20" s="10">
        <v>5.3E-3</v>
      </c>
      <c r="AK20" s="10">
        <v>4.0000000000000002E-4</v>
      </c>
    </row>
    <row r="21" spans="1:37" x14ac:dyDescent="0.3">
      <c r="A21" s="8">
        <v>44034</v>
      </c>
      <c r="B21" s="9">
        <v>2020</v>
      </c>
      <c r="C21" s="9" t="s">
        <v>39</v>
      </c>
      <c r="D21" s="10" t="s">
        <v>33</v>
      </c>
      <c r="E21" s="99" t="s">
        <v>1</v>
      </c>
      <c r="F21" s="10">
        <v>0.5</v>
      </c>
      <c r="G21" s="10" t="s">
        <v>2</v>
      </c>
      <c r="H21" s="10" t="s">
        <v>5</v>
      </c>
      <c r="I21" s="10" t="s">
        <v>11</v>
      </c>
      <c r="J21" s="10">
        <v>1</v>
      </c>
      <c r="K21" s="10">
        <v>0.31</v>
      </c>
      <c r="L21" s="10">
        <v>0.96</v>
      </c>
      <c r="M21" s="97">
        <f t="shared" si="0"/>
        <v>6.325589784932923</v>
      </c>
      <c r="N21" s="10" t="s">
        <v>4</v>
      </c>
      <c r="O21" s="10">
        <v>5</v>
      </c>
      <c r="P21" s="10" t="s">
        <v>2</v>
      </c>
      <c r="Q21" s="10" t="s">
        <v>5</v>
      </c>
      <c r="R21" s="10" t="s">
        <v>11</v>
      </c>
      <c r="S21" s="10">
        <v>10</v>
      </c>
      <c r="T21" s="10">
        <v>3.1</v>
      </c>
      <c r="U21" s="10">
        <v>0.98599999999999999</v>
      </c>
      <c r="V21" s="95">
        <f t="shared" si="1"/>
        <v>57.200211229926772</v>
      </c>
      <c r="W21" s="101">
        <f t="shared" si="2"/>
        <v>49.822469999999996</v>
      </c>
      <c r="X21" s="10" t="s">
        <v>6</v>
      </c>
      <c r="Y21" s="10">
        <v>13.8</v>
      </c>
      <c r="Z21" s="10" t="s">
        <v>7</v>
      </c>
      <c r="AA21" s="10" t="s">
        <v>41</v>
      </c>
      <c r="AB21" s="10" t="s">
        <v>11</v>
      </c>
      <c r="AC21" s="10">
        <v>2.1000000000000001E-2</v>
      </c>
      <c r="AD21" s="10">
        <v>3.0000000000000001E-3</v>
      </c>
      <c r="AE21" s="11" t="s">
        <v>8</v>
      </c>
      <c r="AF21" s="10">
        <v>3.73</v>
      </c>
      <c r="AG21" s="10" t="s">
        <v>7</v>
      </c>
      <c r="AH21" s="10" t="s">
        <v>41</v>
      </c>
      <c r="AI21" s="10" t="s">
        <v>11</v>
      </c>
      <c r="AJ21" s="10">
        <v>5.3E-3</v>
      </c>
      <c r="AK21" s="10">
        <v>4.0000000000000002E-4</v>
      </c>
    </row>
    <row r="22" spans="1:37" x14ac:dyDescent="0.3">
      <c r="A22" s="8">
        <v>44034</v>
      </c>
      <c r="B22" s="9">
        <v>2020</v>
      </c>
      <c r="C22" s="9" t="s">
        <v>39</v>
      </c>
      <c r="D22" s="10" t="s">
        <v>35</v>
      </c>
      <c r="E22" s="99" t="s">
        <v>1</v>
      </c>
      <c r="F22" s="10">
        <v>0.5</v>
      </c>
      <c r="G22" s="10" t="s">
        <v>2</v>
      </c>
      <c r="H22" s="10" t="s">
        <v>5</v>
      </c>
      <c r="I22" s="10" t="s">
        <v>11</v>
      </c>
      <c r="J22" s="10">
        <v>1</v>
      </c>
      <c r="K22" s="10">
        <v>0.31</v>
      </c>
      <c r="L22" s="10">
        <v>0.96</v>
      </c>
      <c r="M22" s="97">
        <f t="shared" si="0"/>
        <v>7.0073612633291376</v>
      </c>
      <c r="N22" s="10" t="s">
        <v>4</v>
      </c>
      <c r="O22" s="10">
        <v>5</v>
      </c>
      <c r="P22" s="10" t="s">
        <v>2</v>
      </c>
      <c r="Q22" s="10" t="s">
        <v>5</v>
      </c>
      <c r="R22" s="10" t="s">
        <v>11</v>
      </c>
      <c r="S22" s="10">
        <v>10</v>
      </c>
      <c r="T22" s="10">
        <v>3.1</v>
      </c>
      <c r="U22" s="10">
        <v>0.98599999999999999</v>
      </c>
      <c r="V22" s="95">
        <f t="shared" si="1"/>
        <v>63.310617872915984</v>
      </c>
      <c r="W22" s="101">
        <f t="shared" si="2"/>
        <v>56.16270999999999</v>
      </c>
      <c r="X22" s="10" t="s">
        <v>6</v>
      </c>
      <c r="Y22" s="10">
        <v>16.899999999999999</v>
      </c>
      <c r="Z22" s="10" t="s">
        <v>7</v>
      </c>
      <c r="AA22" s="10" t="s">
        <v>41</v>
      </c>
      <c r="AB22" s="10" t="s">
        <v>11</v>
      </c>
      <c r="AC22" s="10">
        <v>2.1000000000000001E-2</v>
      </c>
      <c r="AD22" s="10">
        <v>3.0000000000000001E-3</v>
      </c>
      <c r="AE22" s="11" t="s">
        <v>8</v>
      </c>
      <c r="AF22" s="10">
        <v>3.39</v>
      </c>
      <c r="AG22" s="10" t="s">
        <v>7</v>
      </c>
      <c r="AH22" s="10" t="s">
        <v>41</v>
      </c>
      <c r="AI22" s="10" t="s">
        <v>11</v>
      </c>
      <c r="AJ22" s="10">
        <v>5.3E-3</v>
      </c>
      <c r="AK22" s="10">
        <v>4.0000000000000002E-4</v>
      </c>
    </row>
    <row r="23" spans="1:37" x14ac:dyDescent="0.3">
      <c r="A23" s="8">
        <v>44034</v>
      </c>
      <c r="B23" s="9">
        <v>2020</v>
      </c>
      <c r="C23" s="9" t="s">
        <v>39</v>
      </c>
      <c r="D23" s="10" t="s">
        <v>35</v>
      </c>
      <c r="E23" s="99" t="s">
        <v>1</v>
      </c>
      <c r="F23" s="10">
        <v>0.5</v>
      </c>
      <c r="G23" s="10" t="s">
        <v>2</v>
      </c>
      <c r="H23" s="10" t="s">
        <v>5</v>
      </c>
      <c r="I23" s="10" t="s">
        <v>12</v>
      </c>
      <c r="J23" s="10">
        <v>1</v>
      </c>
      <c r="K23" s="10">
        <v>0.31</v>
      </c>
      <c r="L23" s="10">
        <v>0.96</v>
      </c>
      <c r="M23" s="97">
        <f t="shared" si="0"/>
        <v>6.9010090809380298</v>
      </c>
      <c r="N23" s="10" t="s">
        <v>4</v>
      </c>
      <c r="O23" s="10">
        <v>5</v>
      </c>
      <c r="P23" s="10" t="s">
        <v>2</v>
      </c>
      <c r="Q23" s="10" t="s">
        <v>5</v>
      </c>
      <c r="R23" s="10" t="s">
        <v>12</v>
      </c>
      <c r="S23" s="10">
        <v>10</v>
      </c>
      <c r="T23" s="10">
        <v>3.1</v>
      </c>
      <c r="U23" s="10">
        <v>0.98599999999999999</v>
      </c>
      <c r="V23" s="95">
        <f t="shared" si="1"/>
        <v>62.35777453724684</v>
      </c>
      <c r="W23" s="101">
        <f t="shared" si="2"/>
        <v>55.166470000000004</v>
      </c>
      <c r="X23" s="10" t="s">
        <v>6</v>
      </c>
      <c r="Y23" s="10">
        <v>16.600000000000001</v>
      </c>
      <c r="Z23" s="10" t="s">
        <v>7</v>
      </c>
      <c r="AA23" s="10" t="s">
        <v>41</v>
      </c>
      <c r="AB23" s="10" t="s">
        <v>12</v>
      </c>
      <c r="AC23" s="10">
        <v>2.1000000000000001E-2</v>
      </c>
      <c r="AD23" s="10">
        <v>3.0000000000000001E-3</v>
      </c>
      <c r="AE23" s="11" t="s">
        <v>8</v>
      </c>
      <c r="AF23" s="10">
        <v>3.33</v>
      </c>
      <c r="AG23" s="10" t="s">
        <v>7</v>
      </c>
      <c r="AH23" s="10" t="s">
        <v>41</v>
      </c>
      <c r="AI23" s="10" t="s">
        <v>12</v>
      </c>
      <c r="AJ23" s="10">
        <v>5.3E-3</v>
      </c>
      <c r="AK23" s="10">
        <v>4.0000000000000002E-4</v>
      </c>
    </row>
    <row r="24" spans="1:37" x14ac:dyDescent="0.3">
      <c r="A24" s="8">
        <v>44034</v>
      </c>
      <c r="B24" s="9">
        <v>2020</v>
      </c>
      <c r="C24" s="9" t="s">
        <v>39</v>
      </c>
      <c r="D24" s="10" t="s">
        <v>31</v>
      </c>
      <c r="E24" s="99" t="s">
        <v>1</v>
      </c>
      <c r="F24" s="10">
        <v>1.04</v>
      </c>
      <c r="G24" s="10" t="s">
        <v>2</v>
      </c>
      <c r="H24" s="10" t="s">
        <v>41</v>
      </c>
      <c r="I24" s="10" t="s">
        <v>11</v>
      </c>
      <c r="J24" s="10">
        <v>1</v>
      </c>
      <c r="K24" s="10">
        <v>0.31</v>
      </c>
      <c r="L24" s="10">
        <v>0.96</v>
      </c>
      <c r="M24" s="97">
        <f t="shared" si="0"/>
        <v>9.7148902458420672</v>
      </c>
      <c r="N24" s="10" t="s">
        <v>4</v>
      </c>
      <c r="O24" s="10">
        <v>3.46</v>
      </c>
      <c r="P24" s="10" t="s">
        <v>2</v>
      </c>
      <c r="Q24" s="10" t="s">
        <v>3</v>
      </c>
      <c r="R24" s="10" t="s">
        <v>11</v>
      </c>
      <c r="S24" s="10">
        <v>10</v>
      </c>
      <c r="T24" s="10">
        <v>3.1</v>
      </c>
      <c r="U24" s="10">
        <v>0.98599999999999999</v>
      </c>
      <c r="V24" s="95">
        <f t="shared" si="1"/>
        <v>87.531513086332112</v>
      </c>
      <c r="W24" s="101">
        <f t="shared" si="2"/>
        <v>82.317209999999989</v>
      </c>
      <c r="X24" s="10" t="s">
        <v>6</v>
      </c>
      <c r="Y24" s="10">
        <v>24.9</v>
      </c>
      <c r="Z24" s="10" t="s">
        <v>7</v>
      </c>
      <c r="AA24" s="10" t="s">
        <v>41</v>
      </c>
      <c r="AB24" s="10" t="s">
        <v>11</v>
      </c>
      <c r="AC24" s="10">
        <v>2.1000000000000001E-2</v>
      </c>
      <c r="AD24" s="10">
        <v>3.0000000000000001E-3</v>
      </c>
      <c r="AE24" s="11" t="s">
        <v>8</v>
      </c>
      <c r="AF24" s="10">
        <v>4.8899999999999997</v>
      </c>
      <c r="AG24" s="10" t="s">
        <v>7</v>
      </c>
      <c r="AH24" s="10" t="s">
        <v>41</v>
      </c>
      <c r="AI24" s="10" t="s">
        <v>11</v>
      </c>
      <c r="AJ24" s="10">
        <v>5.3E-3</v>
      </c>
      <c r="AK24" s="10">
        <v>4.0000000000000002E-4</v>
      </c>
    </row>
    <row r="25" spans="1:37" x14ac:dyDescent="0.3">
      <c r="A25" s="8"/>
    </row>
    <row r="26" spans="1:37" x14ac:dyDescent="0.3">
      <c r="A26" s="8"/>
    </row>
    <row r="27" spans="1:37" x14ac:dyDescent="0.3">
      <c r="A27" s="8"/>
    </row>
    <row r="28" spans="1:37" x14ac:dyDescent="0.3">
      <c r="A28" s="8"/>
    </row>
    <row r="29" spans="1:37" x14ac:dyDescent="0.3">
      <c r="A29" s="8"/>
    </row>
    <row r="30" spans="1:37" x14ac:dyDescent="0.3">
      <c r="A30" s="8"/>
    </row>
    <row r="31" spans="1:37" x14ac:dyDescent="0.3">
      <c r="A31" s="8"/>
    </row>
    <row r="32" spans="1:37" x14ac:dyDescent="0.3">
      <c r="A32" s="8"/>
    </row>
    <row r="33" spans="1:1" x14ac:dyDescent="0.3">
      <c r="A33" s="8"/>
    </row>
    <row r="34" spans="1:1" x14ac:dyDescent="0.3">
      <c r="A34" s="8"/>
    </row>
    <row r="35" spans="1:1" x14ac:dyDescent="0.3">
      <c r="A35" s="8"/>
    </row>
    <row r="36" spans="1:1" x14ac:dyDescent="0.3">
      <c r="A36" s="8"/>
    </row>
    <row r="37" spans="1:1" x14ac:dyDescent="0.3">
      <c r="A37" s="8"/>
    </row>
    <row r="38" spans="1:1" x14ac:dyDescent="0.3">
      <c r="A38" s="8"/>
    </row>
    <row r="39" spans="1:1" x14ac:dyDescent="0.3">
      <c r="A39" s="8"/>
    </row>
    <row r="40" spans="1:1" x14ac:dyDescent="0.3">
      <c r="A40" s="8"/>
    </row>
    <row r="41" spans="1:1" x14ac:dyDescent="0.3">
      <c r="A41" s="8"/>
    </row>
    <row r="42" spans="1:1" x14ac:dyDescent="0.3">
      <c r="A42" s="8"/>
    </row>
    <row r="43" spans="1:1" x14ac:dyDescent="0.3">
      <c r="A43" s="8"/>
    </row>
    <row r="44" spans="1:1" x14ac:dyDescent="0.3">
      <c r="A44" s="8"/>
    </row>
    <row r="45" spans="1:1" x14ac:dyDescent="0.3">
      <c r="A45" s="8"/>
    </row>
    <row r="46" spans="1:1" x14ac:dyDescent="0.3">
      <c r="A46" s="8"/>
    </row>
    <row r="47" spans="1:1" x14ac:dyDescent="0.3">
      <c r="A47" s="8"/>
    </row>
    <row r="48" spans="1:1" x14ac:dyDescent="0.3">
      <c r="A48" s="8"/>
    </row>
    <row r="49" spans="1:1" x14ac:dyDescent="0.3">
      <c r="A49" s="8"/>
    </row>
    <row r="50" spans="1:1" x14ac:dyDescent="0.3">
      <c r="A50" s="8"/>
    </row>
    <row r="51" spans="1:1" x14ac:dyDescent="0.3">
      <c r="A51" s="8"/>
    </row>
    <row r="52" spans="1:1" x14ac:dyDescent="0.3">
      <c r="A52" s="8"/>
    </row>
    <row r="53" spans="1:1" x14ac:dyDescent="0.3">
      <c r="A53" s="8"/>
    </row>
    <row r="54" spans="1:1" x14ac:dyDescent="0.3">
      <c r="A54" s="8"/>
    </row>
    <row r="55" spans="1:1" x14ac:dyDescent="0.3">
      <c r="A55" s="8"/>
    </row>
    <row r="56" spans="1:1" x14ac:dyDescent="0.3">
      <c r="A56" s="8"/>
    </row>
  </sheetData>
  <dataValidations count="7">
    <dataValidation allowBlank="1" showInputMessage="1" showErrorMessage="1" promptTitle="Characteristic" prompt="REQUIRED:  The name of the characteristic - or type of parameter/pollutant being tested - as it is to be displayed in applications and on reports. Use drop down list provided." sqref="E1 X1 AE1 N1"/>
    <dataValidation allowBlank="1" showInputMessage="1" showErrorMessage="1" promptTitle="Result Value" prompt="REQUIRED unless Result Detection Condition is BLANK. Numeric representation of the result value for fully numeric values. If below Method Detection Limit or Quantification Limit, leave &quot;Result Value&quot; blank and enter into &quot;Result Detection Limit Value. " sqref="F1 Y1 AF1 O1"/>
    <dataValidation allowBlank="1" showInputMessage="1" showErrorMessage="1" promptTitle="Result Value Units" prompt="REQUIRED: Unit of measurement of Result Value (numeric result value). Use drop down list provided. " sqref="G1 Z1 AG1 P1"/>
    <dataValidation allowBlank="1" showInputMessage="1" showErrorMessage="1" promptTitle="Result Qualifier" prompt="Required if available: Lab Result Qualifier Code if laboratory analysis of sample requires a qualification." sqref="H1:I1 AA1:AB1 AH1:AI1 Q1:R1"/>
    <dataValidation allowBlank="1" showInputMessage="1" showErrorMessage="1" promptTitle="Monitoring Location ID" prompt="REQUIRED: A code up to 15-characters that uniquely identifies the Station within the Organization. Use drop down list provided. " sqref="D1"/>
    <dataValidation allowBlank="1" showInputMessage="1" showErrorMessage="1" promptTitle="Activity Start Date" prompt="REQUIRED:  For Samples Collected or for Measurements/Observations made - the date and time that the Field Activity began.  For Samples Created from other samples - the date and time on which a sample is created by compositing, splitting, or subsampling " sqref="A1:D1"/>
    <dataValidation allowBlank="1" showInputMessage="1" showErrorMessage="1" promptTitle="Activity Type" prompt="REQUIRED:  The type of the Field Activity being performed, used to distinguish between field samples, field measurements and observations, and QA samples. Use drop down menu provided." sqref="I1 AB1 AI1 R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Comments, notes</vt:lpstr>
      <vt:lpstr>FINALREPORT_ZnCuSmplg_19-20_RDL</vt:lpstr>
      <vt:lpstr>FINALREPORT_ZnCuSampling_19-20</vt:lpstr>
      <vt:lpstr>FINALREPORT_Baseline_19-20_RDL</vt:lpstr>
      <vt:lpstr>BM_format_2020</vt:lpstr>
      <vt:lpstr>FINALREPORT_Baseline_19-20</vt:lpstr>
      <vt:lpstr>FINALREPORT_Weather</vt:lpstr>
      <vt:lpstr>Raw_Baseline_19-20</vt:lpstr>
      <vt:lpstr>Raw_ZnCuSampling_2020</vt:lpstr>
      <vt:lpstr>BM_Edit_FINALREPORT_ZnCuSmplg_1</vt:lpstr>
      <vt:lpstr>Raw_ZnCuSampling_2020!_FilterDatabase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Harings</dc:creator>
  <cp:lastModifiedBy>Benjamin Meyer</cp:lastModifiedBy>
  <dcterms:created xsi:type="dcterms:W3CDTF">2020-09-02T17:48:04Z</dcterms:created>
  <dcterms:modified xsi:type="dcterms:W3CDTF">2021-02-16T20:46:16Z</dcterms:modified>
</cp:coreProperties>
</file>