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Updated_Formatting_2016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jnntqgEmXyLTVy9560M3V3tEZZ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h1q6HDA7swIjor2b3ZRgbSN4C+Wg=="/>
    </ext>
  </extLst>
</comments>
</file>

<file path=xl/sharedStrings.xml><?xml version="1.0" encoding="utf-8"?>
<sst xmlns="http://schemas.openxmlformats.org/spreadsheetml/2006/main" count="258" uniqueCount="83">
  <si>
    <t>KENAI RIVER BASELINE STUDY T.S.S. April 26\, 2016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</si>
  <si>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</si>
  <si>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</si>
  <si>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</si>
  <si>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</si>
  <si>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</si>
  <si>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</si>
  <si>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</si>
  <si>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</si>
  <si>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</si>
  <si>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</si>
  <si>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</si>
  <si>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</si>
  <si>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</si>
  <si>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</si>
  <si>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</si>
  <si>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JE/RH</t>
  </si>
  <si>
    <t>JMB 20220517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</si>
  <si>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</si>
  <si>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</si>
  <si>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</si>
  <si>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</si>
  <si>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</si>
  <si>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</si>
  <si>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</si>
  <si>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</si>
  <si>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</si>
  <si>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</si>
  <si>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</si>
  <si>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</si>
  <si>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RM_30_DUP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</si>
  <si>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</si>
  <si>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</si>
  <si>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</si>
  <si>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</si>
  <si>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</si>
  <si>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</si>
  <si>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</si>
  <si>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</si>
  <si>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</si>
  <si>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</si>
  <si>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MAY 03, 2016</t>
  </si>
  <si>
    <t xml:space="preserve">DATE: OF ANALYSIS  </t>
  </si>
  <si>
    <t>May 03 2016</t>
  </si>
  <si>
    <t xml:space="preserve"> </t>
  </si>
  <si>
    <t xml:space="preserve">TIME: </t>
  </si>
  <si>
    <t xml:space="preserve">SIGNATURE:  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</si>
  <si>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</si>
  <si>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</si>
  <si>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</si>
  <si>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</si>
  <si>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</si>
  <si>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</si>
  <si>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</si>
  <si>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04-26-16 </t>
  </si>
  <si>
    <t>Dried WT</t>
  </si>
  <si>
    <t>Paper WT</t>
  </si>
  <si>
    <t>RM 12.5</t>
  </si>
  <si>
    <t>RM 18</t>
  </si>
  <si>
    <t>RM 19</t>
  </si>
  <si>
    <t>RM 21</t>
  </si>
  <si>
    <t>RM 22</t>
  </si>
  <si>
    <t>RM 23</t>
  </si>
  <si>
    <t>RM 30</t>
  </si>
  <si>
    <t>RM 30 DUP</t>
  </si>
  <si>
    <t>RM 31</t>
  </si>
  <si>
    <t>RM 36</t>
  </si>
  <si>
    <t>RM 40</t>
  </si>
  <si>
    <t>RM 43</t>
  </si>
  <si>
    <t>RM 44</t>
  </si>
  <si>
    <t>RM 50</t>
  </si>
  <si>
    <t>RM 70</t>
  </si>
  <si>
    <t>RM 74</t>
  </si>
  <si>
    <t>RM 79.5</t>
  </si>
  <si>
    <t>RM 82</t>
  </si>
  <si>
    <t>KENAI RIVER BASELINE STUDY T.S.S. May 11, 2021</t>
  </si>
  <si>
    <t>DATE: OF ANALYSIS  05-12-21</t>
  </si>
  <si>
    <t>TIME: 09:15</t>
  </si>
  <si>
    <t>AW</t>
  </si>
  <si>
    <t xml:space="preserve"> SAMPLE TIME 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</si>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</sst>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20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9" numFmtId="0" xfId="0" applyAlignment="1" applyBorder="1" applyFont="1">
      <alignment horizontal="center" vertical="bottom"/>
    </xf>
    <xf borderId="2" fillId="0" fontId="10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right" vertical="bottom"/>
    </xf>
    <xf borderId="2" fillId="0" fontId="11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2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3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0" numFmtId="20" xfId="0" applyAlignment="1" applyBorder="1" applyFont="1" applyNumberFormat="1">
      <alignment horizontal="center"/>
    </xf>
    <xf borderId="9" fillId="0" fontId="10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0" numFmtId="0" xfId="0" applyFont="1"/>
    <xf borderId="8" fillId="0" fontId="6" numFmtId="0" xfId="0" applyAlignment="1" applyBorder="1" applyFont="1">
      <alignment horizontal="center"/>
    </xf>
    <xf borderId="2" fillId="0" fontId="11" numFmtId="0" xfId="0" applyBorder="1" applyFont="1"/>
    <xf borderId="9" fillId="0" fontId="11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1" numFmtId="164" xfId="0" applyBorder="1" applyFont="1" applyNumberFormat="1"/>
    <xf borderId="14" fillId="0" fontId="11" numFmtId="164" xfId="0" applyBorder="1" applyFont="1" applyNumberFormat="1"/>
    <xf borderId="0" fillId="0" fontId="14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2.75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42486.0</v>
      </c>
      <c r="C3" s="10">
        <v>0.4375</v>
      </c>
      <c r="D3" s="11">
        <v>300.0</v>
      </c>
      <c r="E3" s="12">
        <v>0.1007</v>
      </c>
      <c r="F3" s="12">
        <v>0.0989</v>
      </c>
      <c r="G3" s="12">
        <v>0.0018</v>
      </c>
      <c r="H3" s="12">
        <v>1800.0</v>
      </c>
      <c r="I3" s="13">
        <v>6.0</v>
      </c>
      <c r="J3" s="14">
        <v>2.0160503E7</v>
      </c>
      <c r="K3" s="15">
        <v>0.4340277777777778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42486.0</v>
      </c>
      <c r="C4" s="10">
        <v>0.4375</v>
      </c>
      <c r="D4" s="11">
        <v>300.0</v>
      </c>
      <c r="E4" s="12">
        <v>0.1011</v>
      </c>
      <c r="F4" s="12">
        <v>0.0995</v>
      </c>
      <c r="G4" s="12">
        <v>0.0016</v>
      </c>
      <c r="H4" s="12">
        <v>1600.0</v>
      </c>
      <c r="I4" s="13">
        <v>5.3</v>
      </c>
      <c r="J4" s="14">
        <v>2.0160503E7</v>
      </c>
      <c r="K4" s="15">
        <v>0.4340277777777778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42486.0</v>
      </c>
      <c r="C5" s="10">
        <v>0.40625</v>
      </c>
      <c r="D5" s="11">
        <v>200.0</v>
      </c>
      <c r="E5" s="12">
        <v>0.1131</v>
      </c>
      <c r="F5" s="12">
        <v>0.0977</v>
      </c>
      <c r="G5" s="12">
        <v>0.0154</v>
      </c>
      <c r="H5" s="12">
        <v>15400.0</v>
      </c>
      <c r="I5" s="13">
        <v>77.0</v>
      </c>
      <c r="J5" s="14">
        <v>2.0160503E7</v>
      </c>
      <c r="K5" s="15">
        <v>0.4340277777777778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42486.0</v>
      </c>
      <c r="C6" s="10">
        <v>0.40347222222222223</v>
      </c>
      <c r="D6" s="11">
        <v>100.0</v>
      </c>
      <c r="E6" s="12">
        <v>0.1125</v>
      </c>
      <c r="F6" s="12">
        <v>0.0977</v>
      </c>
      <c r="G6" s="12">
        <v>0.0148</v>
      </c>
      <c r="H6" s="12">
        <v>14800.0</v>
      </c>
      <c r="I6" s="13">
        <v>148.0</v>
      </c>
      <c r="J6" s="14">
        <v>2.0160503E7</v>
      </c>
      <c r="K6" s="15">
        <v>0.4340277777777778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42486.0</v>
      </c>
      <c r="C7" s="10">
        <v>0.4361111111111111</v>
      </c>
      <c r="D7" s="11">
        <v>200.0</v>
      </c>
      <c r="E7" s="12">
        <v>0.1025</v>
      </c>
      <c r="F7" s="12">
        <v>0.0961</v>
      </c>
      <c r="G7" s="12">
        <v>0.0064</v>
      </c>
      <c r="H7" s="12">
        <v>6400.0</v>
      </c>
      <c r="I7" s="13">
        <v>32.0</v>
      </c>
      <c r="J7" s="14">
        <v>2.0160503E7</v>
      </c>
      <c r="K7" s="15">
        <v>0.4340277777777778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42486.0</v>
      </c>
      <c r="C8" s="10">
        <v>0.45</v>
      </c>
      <c r="D8" s="11">
        <v>300.0</v>
      </c>
      <c r="E8" s="12">
        <v>0.1017</v>
      </c>
      <c r="F8" s="12">
        <v>0.1001</v>
      </c>
      <c r="G8" s="12">
        <v>0.0016</v>
      </c>
      <c r="H8" s="12">
        <v>1600.0</v>
      </c>
      <c r="I8" s="13">
        <v>5.3</v>
      </c>
      <c r="J8" s="14">
        <v>2.0160503E7</v>
      </c>
      <c r="K8" s="15">
        <v>0.4340277777777778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42486.0</v>
      </c>
      <c r="C9" s="10">
        <v>0.46458333333333335</v>
      </c>
      <c r="D9" s="11">
        <v>300.0</v>
      </c>
      <c r="E9" s="12">
        <v>0.0989</v>
      </c>
      <c r="F9" s="12">
        <v>0.098</v>
      </c>
      <c r="G9" s="12">
        <v>9.0E-4</v>
      </c>
      <c r="H9" s="12">
        <v>900.0</v>
      </c>
      <c r="I9" s="13">
        <v>3.0</v>
      </c>
      <c r="J9" s="14">
        <v>2.0160503E7</v>
      </c>
      <c r="K9" s="20">
        <v>0.4465277777777778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42486.0</v>
      </c>
      <c r="C10" s="10">
        <v>0.4701388888888889</v>
      </c>
      <c r="D10" s="11">
        <v>300.0</v>
      </c>
      <c r="E10" s="12">
        <v>0.0982</v>
      </c>
      <c r="F10" s="12">
        <v>0.0969</v>
      </c>
      <c r="G10" s="12">
        <v>0.0013</v>
      </c>
      <c r="H10" s="12">
        <v>1300.0</v>
      </c>
      <c r="I10" s="13">
        <v>4.3</v>
      </c>
      <c r="J10" s="14">
        <v>2.0160503E7</v>
      </c>
      <c r="K10" s="20">
        <v>0.4465277777777778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42486.0</v>
      </c>
      <c r="C11" s="10">
        <v>0.3888888888888889</v>
      </c>
      <c r="D11" s="11">
        <v>300.0</v>
      </c>
      <c r="E11" s="12">
        <v>0.0995</v>
      </c>
      <c r="F11" s="12">
        <v>0.0977</v>
      </c>
      <c r="G11" s="12">
        <v>0.0018</v>
      </c>
      <c r="H11" s="12">
        <v>1800.0</v>
      </c>
      <c r="I11" s="13">
        <v>6.0</v>
      </c>
      <c r="J11" s="14">
        <v>2.0160503E7</v>
      </c>
      <c r="K11" s="20">
        <v>0.4465277777777778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42486.0</v>
      </c>
      <c r="C12" s="10">
        <v>0.4201388888888889</v>
      </c>
      <c r="D12" s="11">
        <v>300.0</v>
      </c>
      <c r="E12" s="12">
        <v>0.1001</v>
      </c>
      <c r="F12" s="12">
        <v>0.0986</v>
      </c>
      <c r="G12" s="12">
        <v>0.0015</v>
      </c>
      <c r="H12" s="12">
        <v>1500.0</v>
      </c>
      <c r="I12" s="13">
        <v>5.0</v>
      </c>
      <c r="J12" s="14">
        <v>2.0160503E7</v>
      </c>
      <c r="K12" s="20">
        <v>0.4465277777777778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42486.0</v>
      </c>
      <c r="C13" s="10">
        <v>0.4444444444444444</v>
      </c>
      <c r="D13" s="11">
        <v>300.0</v>
      </c>
      <c r="E13" s="12">
        <v>0.1009</v>
      </c>
      <c r="F13" s="12">
        <v>0.0972</v>
      </c>
      <c r="G13" s="12">
        <v>0.0037</v>
      </c>
      <c r="H13" s="12">
        <v>2700.0</v>
      </c>
      <c r="I13" s="13">
        <v>12.3</v>
      </c>
      <c r="J13" s="14">
        <v>2.0160503E7</v>
      </c>
      <c r="K13" s="20">
        <v>0.4465277777777778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42486.0</v>
      </c>
      <c r="C14" s="10">
        <v>0.43333333333333335</v>
      </c>
      <c r="D14" s="11">
        <v>300.0</v>
      </c>
      <c r="E14" s="12">
        <v>0.0987</v>
      </c>
      <c r="F14" s="12">
        <v>0.097</v>
      </c>
      <c r="G14" s="12">
        <v>0.0017</v>
      </c>
      <c r="H14" s="12">
        <v>1700.0</v>
      </c>
      <c r="I14" s="13">
        <v>5.7</v>
      </c>
      <c r="J14" s="14">
        <v>2.0160503E7</v>
      </c>
      <c r="K14" s="20">
        <v>0.4465277777777778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42486.0</v>
      </c>
      <c r="C15" s="10">
        <v>0.3715277777777778</v>
      </c>
      <c r="D15" s="11">
        <v>300.0</v>
      </c>
      <c r="E15" s="12">
        <v>0.1067</v>
      </c>
      <c r="F15" s="12">
        <v>0.0973</v>
      </c>
      <c r="G15" s="12">
        <v>0.0094</v>
      </c>
      <c r="H15" s="12">
        <v>9400.0</v>
      </c>
      <c r="I15" s="13">
        <v>31.3</v>
      </c>
      <c r="J15" s="14">
        <v>2.0160503E7</v>
      </c>
      <c r="K15" s="20">
        <v>0.45902777777777776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21" t="s">
        <v>30</v>
      </c>
      <c r="B16" s="9">
        <v>42486.0</v>
      </c>
      <c r="C16" s="10">
        <v>0.3715277777777778</v>
      </c>
      <c r="D16" s="11">
        <v>300.0</v>
      </c>
      <c r="E16" s="12">
        <v>0.1089</v>
      </c>
      <c r="F16" s="12">
        <v>0.097</v>
      </c>
      <c r="G16" s="12">
        <v>0.0119</v>
      </c>
      <c r="H16" s="12">
        <v>11900.0</v>
      </c>
      <c r="I16" s="13">
        <v>39.7</v>
      </c>
      <c r="J16" s="14">
        <v>2.0160503E7</v>
      </c>
      <c r="K16" s="20">
        <v>0.45902777777777776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42486.0</v>
      </c>
      <c r="C17" s="10">
        <v>0.42916666666666664</v>
      </c>
      <c r="D17" s="11">
        <v>300.0</v>
      </c>
      <c r="E17" s="12">
        <v>0.0994</v>
      </c>
      <c r="F17" s="12">
        <v>0.0976</v>
      </c>
      <c r="G17" s="12">
        <v>0.0018</v>
      </c>
      <c r="H17" s="12">
        <v>1800.0</v>
      </c>
      <c r="I17" s="13">
        <v>6.0</v>
      </c>
      <c r="J17" s="14">
        <v>2.0160503E7</v>
      </c>
      <c r="K17" s="20">
        <v>0.45902777777777776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32</v>
      </c>
      <c r="B18" s="9">
        <v>42486.0</v>
      </c>
      <c r="C18" s="10">
        <v>0.4125</v>
      </c>
      <c r="D18" s="11">
        <v>300.0</v>
      </c>
      <c r="E18" s="12">
        <v>0.1007</v>
      </c>
      <c r="F18" s="12">
        <v>0.0973</v>
      </c>
      <c r="G18" s="12">
        <v>0.0034</v>
      </c>
      <c r="H18" s="12">
        <v>3400.0</v>
      </c>
      <c r="I18" s="13">
        <v>11.3</v>
      </c>
      <c r="J18" s="14">
        <v>2.0160503E7</v>
      </c>
      <c r="K18" s="20">
        <v>0.45902777777777776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42486.0</v>
      </c>
      <c r="C19" s="10">
        <v>0.40902777777777777</v>
      </c>
      <c r="D19" s="11">
        <v>300.0</v>
      </c>
      <c r="E19" s="12">
        <v>0.0984</v>
      </c>
      <c r="F19" s="12">
        <v>0.0975</v>
      </c>
      <c r="G19" s="12">
        <v>9.0E-4</v>
      </c>
      <c r="H19" s="12">
        <v>900.0</v>
      </c>
      <c r="I19" s="13">
        <v>3.0</v>
      </c>
      <c r="J19" s="14">
        <v>2.0160503E7</v>
      </c>
      <c r="K19" s="20">
        <v>0.45902777777777776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42486.0</v>
      </c>
      <c r="C20" s="10">
        <v>0.3854166666666667</v>
      </c>
      <c r="D20" s="11">
        <v>300.0</v>
      </c>
      <c r="E20" s="12">
        <v>0.0994</v>
      </c>
      <c r="F20" s="12">
        <v>0.0975</v>
      </c>
      <c r="G20" s="12">
        <v>0.0019</v>
      </c>
      <c r="H20" s="12">
        <v>1900.0</v>
      </c>
      <c r="I20" s="13">
        <v>6.3</v>
      </c>
      <c r="J20" s="14">
        <v>2.0160503E7</v>
      </c>
      <c r="K20" s="20">
        <v>0.45902777777777776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42486.0</v>
      </c>
      <c r="C21" s="10">
        <v>0.3625</v>
      </c>
      <c r="D21" s="11">
        <v>500.0</v>
      </c>
      <c r="E21" s="12">
        <v>0.1027</v>
      </c>
      <c r="F21" s="12">
        <v>0.0975</v>
      </c>
      <c r="G21" s="12">
        <v>0.0052</v>
      </c>
      <c r="H21" s="12">
        <v>5200.0</v>
      </c>
      <c r="I21" s="13">
        <v>10.4</v>
      </c>
      <c r="J21" s="14">
        <v>2.0160503E7</v>
      </c>
      <c r="K21" s="20">
        <v>0.46875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42486.0</v>
      </c>
      <c r="C22" s="10">
        <v>0.2881944444444444</v>
      </c>
      <c r="D22" s="11">
        <v>500.0</v>
      </c>
      <c r="E22" s="12">
        <v>0.0977</v>
      </c>
      <c r="F22" s="12">
        <v>0.0976</v>
      </c>
      <c r="G22" s="12">
        <v>1.0E-4</v>
      </c>
      <c r="H22" s="12">
        <v>100.0</v>
      </c>
      <c r="I22" s="13">
        <v>0.2</v>
      </c>
      <c r="J22" s="14">
        <v>2.0160503E7</v>
      </c>
      <c r="K22" s="20">
        <v>0.46875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42486.0</v>
      </c>
      <c r="C23" s="10">
        <v>0.4076388888888889</v>
      </c>
      <c r="D23" s="11">
        <v>500.0</v>
      </c>
      <c r="E23" s="12">
        <v>0.0976</v>
      </c>
      <c r="F23" s="12">
        <v>0.0969</v>
      </c>
      <c r="G23" s="12">
        <v>7.0E-4</v>
      </c>
      <c r="H23" s="12">
        <v>700.0</v>
      </c>
      <c r="I23" s="13">
        <v>1.4</v>
      </c>
      <c r="J23" s="14">
        <v>2.0160503E7</v>
      </c>
      <c r="K23" s="20">
        <v>0.46875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42486.0</v>
      </c>
      <c r="C24" s="10">
        <v>0.3784722222222222</v>
      </c>
      <c r="D24" s="11">
        <v>500.0</v>
      </c>
      <c r="E24" s="12">
        <v>0.0972</v>
      </c>
      <c r="F24" s="12">
        <v>0.097</v>
      </c>
      <c r="G24" s="12">
        <v>2.0E-4</v>
      </c>
      <c r="H24" s="12">
        <v>200.0</v>
      </c>
      <c r="I24" s="13">
        <v>0.4</v>
      </c>
      <c r="J24" s="14">
        <v>2.0160503E7</v>
      </c>
      <c r="K24" s="20">
        <v>0.46875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42486.0</v>
      </c>
      <c r="C25" s="10">
        <v>0.4166666666666667</v>
      </c>
      <c r="D25" s="11">
        <v>500.0</v>
      </c>
      <c r="E25" s="12">
        <v>0.0998</v>
      </c>
      <c r="F25" s="12">
        <v>0.0984</v>
      </c>
      <c r="G25" s="12">
        <v>0.0014</v>
      </c>
      <c r="H25" s="12">
        <v>1400.0</v>
      </c>
      <c r="I25" s="13">
        <v>2.8</v>
      </c>
      <c r="J25" s="14">
        <v>2.0160503E7</v>
      </c>
      <c r="K25" s="20">
        <v>0.46875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A26" s="19" t="s">
        <v>40</v>
      </c>
      <c r="B26" s="9">
        <v>42486.0</v>
      </c>
      <c r="C26" s="10">
        <v>0.3472222222222222</v>
      </c>
      <c r="D26" s="11">
        <v>500.0</v>
      </c>
      <c r="E26" s="12">
        <v>0.0981</v>
      </c>
      <c r="F26" s="12">
        <v>0.098</v>
      </c>
      <c r="G26" s="12">
        <v>1.0E-4</v>
      </c>
      <c r="H26" s="12">
        <v>100.0</v>
      </c>
      <c r="I26" s="13">
        <v>0.2</v>
      </c>
      <c r="J26" s="14">
        <v>2.0160503E7</v>
      </c>
      <c r="K26" s="20">
        <v>0.46875</v>
      </c>
      <c r="L26" s="16" t="s">
        <v>16</v>
      </c>
      <c r="M26" s="14" t="s">
        <v>17</v>
      </c>
      <c r="N26" s="14" t="s">
        <v>17</v>
      </c>
      <c r="O26" s="18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2"/>
      <c r="C1" s="22"/>
      <c r="D1" s="23" t="s">
        <v>41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42</v>
      </c>
      <c r="B2" s="22" t="s">
        <v>43</v>
      </c>
      <c r="C2" s="22" t="s">
        <v>44</v>
      </c>
      <c r="D2" s="26" t="s">
        <v>45</v>
      </c>
      <c r="E2" s="22">
        <v>1025.0</v>
      </c>
      <c r="F2" s="26" t="s">
        <v>46</v>
      </c>
      <c r="G2" s="22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 t="s">
        <v>47</v>
      </c>
      <c r="B3" s="28" t="s">
        <v>48</v>
      </c>
      <c r="C3" s="28" t="s">
        <v>49</v>
      </c>
      <c r="D3" s="28" t="s">
        <v>50</v>
      </c>
      <c r="E3" s="28" t="s">
        <v>51</v>
      </c>
      <c r="F3" s="29" t="s">
        <v>52</v>
      </c>
      <c r="G3" s="28" t="s">
        <v>53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0" t="s">
        <v>54</v>
      </c>
      <c r="B4" s="31">
        <v>1030.4375</v>
      </c>
      <c r="C4" s="31">
        <v>0.4375</v>
      </c>
      <c r="D4" s="31">
        <v>0.40625</v>
      </c>
      <c r="E4" s="31">
        <v>0.40347222222222223</v>
      </c>
      <c r="F4" s="31">
        <v>0.4361111111111111</v>
      </c>
      <c r="G4" s="31">
        <v>0.45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2" t="s">
        <v>4</v>
      </c>
      <c r="B5" s="32">
        <v>300.0</v>
      </c>
      <c r="C5" s="32">
        <v>300.0</v>
      </c>
      <c r="D5" s="32">
        <v>200.0</v>
      </c>
      <c r="E5" s="32">
        <v>100.0</v>
      </c>
      <c r="F5" s="32">
        <v>200.0</v>
      </c>
      <c r="G5" s="32">
        <v>300.0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2" t="s">
        <v>55</v>
      </c>
      <c r="B6" s="33">
        <v>0.1007</v>
      </c>
      <c r="C6" s="33">
        <v>0.1011</v>
      </c>
      <c r="D6" s="33">
        <v>0.1131</v>
      </c>
      <c r="E6" s="33">
        <v>0.1125</v>
      </c>
      <c r="F6" s="33">
        <v>0.1025</v>
      </c>
      <c r="G6" s="33">
        <v>0.1017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2" t="s">
        <v>56</v>
      </c>
      <c r="B7" s="33">
        <v>0.0989</v>
      </c>
      <c r="C7" s="33">
        <v>0.0995</v>
      </c>
      <c r="D7" s="33">
        <v>0.0977</v>
      </c>
      <c r="E7" s="33">
        <v>0.0977</v>
      </c>
      <c r="F7" s="33">
        <v>0.0961</v>
      </c>
      <c r="G7" s="33">
        <v>0.1001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/>
      <c r="B8" s="33">
        <f t="shared" ref="B8:G8" si="1">B6-B7</f>
        <v>0.0018</v>
      </c>
      <c r="C8" s="33">
        <f t="shared" si="1"/>
        <v>0.0016</v>
      </c>
      <c r="D8" s="33">
        <f t="shared" si="1"/>
        <v>0.0154</v>
      </c>
      <c r="E8" s="33">
        <f t="shared" si="1"/>
        <v>0.0148</v>
      </c>
      <c r="F8" s="33">
        <f t="shared" si="1"/>
        <v>0.0064</v>
      </c>
      <c r="G8" s="33">
        <f t="shared" si="1"/>
        <v>0.0016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33">
        <f t="shared" ref="B9:G9" si="2">B8*1000000</f>
        <v>1800</v>
      </c>
      <c r="C9" s="33">
        <f t="shared" si="2"/>
        <v>1600</v>
      </c>
      <c r="D9" s="33">
        <f t="shared" si="2"/>
        <v>15400</v>
      </c>
      <c r="E9" s="33">
        <f t="shared" si="2"/>
        <v>14800</v>
      </c>
      <c r="F9" s="33">
        <f t="shared" si="2"/>
        <v>6400</v>
      </c>
      <c r="G9" s="33">
        <f t="shared" si="2"/>
        <v>1600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2" t="s">
        <v>8</v>
      </c>
      <c r="B10" s="34">
        <f t="shared" ref="B10:G10" si="3">B9/B5</f>
        <v>6</v>
      </c>
      <c r="C10" s="34">
        <f t="shared" si="3"/>
        <v>5.333333333</v>
      </c>
      <c r="D10" s="34">
        <f t="shared" si="3"/>
        <v>77</v>
      </c>
      <c r="E10" s="34">
        <f t="shared" si="3"/>
        <v>148</v>
      </c>
      <c r="F10" s="34">
        <f t="shared" si="3"/>
        <v>32</v>
      </c>
      <c r="G10" s="34">
        <f t="shared" si="3"/>
        <v>5.333333333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 t="s">
        <v>44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42</v>
      </c>
      <c r="B13" s="22" t="s">
        <v>43</v>
      </c>
      <c r="C13" s="22" t="s">
        <v>44</v>
      </c>
      <c r="D13" s="26" t="s">
        <v>45</v>
      </c>
      <c r="E13" s="22">
        <v>1043.0</v>
      </c>
      <c r="F13" s="26" t="s">
        <v>46</v>
      </c>
      <c r="G13" s="22" t="s">
        <v>16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47</v>
      </c>
      <c r="B14" s="28" t="s">
        <v>57</v>
      </c>
      <c r="C14" s="28" t="s">
        <v>58</v>
      </c>
      <c r="D14" s="28" t="s">
        <v>59</v>
      </c>
      <c r="E14" s="28" t="s">
        <v>60</v>
      </c>
      <c r="F14" s="28" t="s">
        <v>61</v>
      </c>
      <c r="G14" s="28" t="s">
        <v>62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0" t="s">
        <v>54</v>
      </c>
      <c r="B15" s="31">
        <v>0.46458333333333335</v>
      </c>
      <c r="C15" s="31">
        <v>0.4701388888888889</v>
      </c>
      <c r="D15" s="31">
        <v>0.3888888888888889</v>
      </c>
      <c r="E15" s="31">
        <v>0.4201388888888889</v>
      </c>
      <c r="F15" s="31">
        <v>0.4444444444444444</v>
      </c>
      <c r="G15" s="31">
        <v>0.43333333333333335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2" t="s">
        <v>4</v>
      </c>
      <c r="B16" s="32">
        <v>300.0</v>
      </c>
      <c r="C16" s="32">
        <v>300.0</v>
      </c>
      <c r="D16" s="32">
        <v>300.0</v>
      </c>
      <c r="E16" s="32">
        <v>300.0</v>
      </c>
      <c r="F16" s="32">
        <v>300.0</v>
      </c>
      <c r="G16" s="32">
        <v>300.0</v>
      </c>
      <c r="H16" s="24"/>
      <c r="I16" s="24"/>
      <c r="J16" s="24" t="s">
        <v>44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2" t="s">
        <v>55</v>
      </c>
      <c r="B17" s="33">
        <v>0.0989</v>
      </c>
      <c r="C17" s="33">
        <v>0.0982</v>
      </c>
      <c r="D17" s="33">
        <v>0.0995</v>
      </c>
      <c r="E17" s="33">
        <v>0.1001</v>
      </c>
      <c r="F17" s="33">
        <v>0.1009</v>
      </c>
      <c r="G17" s="33">
        <v>0.0987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2" t="s">
        <v>56</v>
      </c>
      <c r="B18" s="33">
        <v>0.098</v>
      </c>
      <c r="C18" s="33">
        <v>0.0969</v>
      </c>
      <c r="D18" s="33">
        <v>0.0977</v>
      </c>
      <c r="E18" s="33">
        <v>0.0986</v>
      </c>
      <c r="F18" s="33">
        <v>0.0972</v>
      </c>
      <c r="G18" s="33">
        <v>0.097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33">
        <f t="shared" ref="B19:G19" si="4">B17-B18</f>
        <v>0.0009</v>
      </c>
      <c r="C19" s="33">
        <f t="shared" si="4"/>
        <v>0.0013</v>
      </c>
      <c r="D19" s="33">
        <f t="shared" si="4"/>
        <v>0.0018</v>
      </c>
      <c r="E19" s="33">
        <f t="shared" si="4"/>
        <v>0.0015</v>
      </c>
      <c r="F19" s="33">
        <f t="shared" si="4"/>
        <v>0.0037</v>
      </c>
      <c r="G19" s="33">
        <f t="shared" si="4"/>
        <v>0.0017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33">
        <f t="shared" ref="B20:G20" si="5">B19*1000000</f>
        <v>900</v>
      </c>
      <c r="C20" s="33">
        <f t="shared" si="5"/>
        <v>1300</v>
      </c>
      <c r="D20" s="33">
        <f t="shared" si="5"/>
        <v>1800</v>
      </c>
      <c r="E20" s="33">
        <f t="shared" si="5"/>
        <v>1500</v>
      </c>
      <c r="F20" s="33">
        <f t="shared" si="5"/>
        <v>3700</v>
      </c>
      <c r="G20" s="33">
        <f t="shared" si="5"/>
        <v>1700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2" t="s">
        <v>8</v>
      </c>
      <c r="B21" s="34">
        <f t="shared" ref="B21:G21" si="6">B20/B16</f>
        <v>3</v>
      </c>
      <c r="C21" s="34">
        <f t="shared" si="6"/>
        <v>4.333333333</v>
      </c>
      <c r="D21" s="34">
        <f t="shared" si="6"/>
        <v>6</v>
      </c>
      <c r="E21" s="34">
        <f t="shared" si="6"/>
        <v>5</v>
      </c>
      <c r="F21" s="34">
        <f t="shared" si="6"/>
        <v>12.33333333</v>
      </c>
      <c r="G21" s="34">
        <f t="shared" si="6"/>
        <v>5.666666667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42</v>
      </c>
      <c r="B24" s="22" t="s">
        <v>43</v>
      </c>
      <c r="C24" s="22" t="s">
        <v>44</v>
      </c>
      <c r="D24" s="26" t="s">
        <v>45</v>
      </c>
      <c r="E24" s="22">
        <v>1101.0</v>
      </c>
      <c r="F24" s="26" t="s">
        <v>46</v>
      </c>
      <c r="G24" s="22" t="s">
        <v>16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 t="s">
        <v>47</v>
      </c>
      <c r="B25" s="28" t="s">
        <v>63</v>
      </c>
      <c r="C25" s="28" t="s">
        <v>64</v>
      </c>
      <c r="D25" s="28" t="s">
        <v>65</v>
      </c>
      <c r="E25" s="28" t="s">
        <v>66</v>
      </c>
      <c r="F25" s="28" t="s">
        <v>67</v>
      </c>
      <c r="G25" s="28" t="s">
        <v>68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0" t="s">
        <v>54</v>
      </c>
      <c r="B26" s="31">
        <v>0.37152777777777773</v>
      </c>
      <c r="C26" s="31">
        <v>0.37152777777777773</v>
      </c>
      <c r="D26" s="31">
        <v>0.4291666666666667</v>
      </c>
      <c r="E26" s="31">
        <v>0.41250000000000003</v>
      </c>
      <c r="F26" s="31">
        <v>0.40902777777777777</v>
      </c>
      <c r="G26" s="31">
        <v>0.3854166666666667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2" t="s">
        <v>4</v>
      </c>
      <c r="B27" s="32">
        <v>300.0</v>
      </c>
      <c r="C27" s="32">
        <v>300.0</v>
      </c>
      <c r="D27" s="32">
        <v>300.0</v>
      </c>
      <c r="E27" s="32">
        <v>300.0</v>
      </c>
      <c r="F27" s="32">
        <v>300.0</v>
      </c>
      <c r="G27" s="32">
        <v>300.0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2" t="s">
        <v>55</v>
      </c>
      <c r="B28" s="33">
        <v>0.1067</v>
      </c>
      <c r="C28" s="33">
        <v>0.1089</v>
      </c>
      <c r="D28" s="33">
        <v>0.0994</v>
      </c>
      <c r="E28" s="33">
        <v>0.1007</v>
      </c>
      <c r="F28" s="33">
        <v>0.0984</v>
      </c>
      <c r="G28" s="33">
        <v>0.0994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2" t="s">
        <v>56</v>
      </c>
      <c r="B29" s="33">
        <v>0.0973</v>
      </c>
      <c r="C29" s="33">
        <v>0.097</v>
      </c>
      <c r="D29" s="33">
        <v>0.0976</v>
      </c>
      <c r="E29" s="33">
        <v>0.0973</v>
      </c>
      <c r="F29" s="33">
        <v>0.0975</v>
      </c>
      <c r="G29" s="33">
        <v>0.0975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/>
      <c r="B30" s="33">
        <f t="shared" ref="B30:G30" si="7">B28-B29</f>
        <v>0.0094</v>
      </c>
      <c r="C30" s="33">
        <f t="shared" si="7"/>
        <v>0.0119</v>
      </c>
      <c r="D30" s="33">
        <f t="shared" si="7"/>
        <v>0.0018</v>
      </c>
      <c r="E30" s="33">
        <f t="shared" si="7"/>
        <v>0.0034</v>
      </c>
      <c r="F30" s="33">
        <f t="shared" si="7"/>
        <v>0.0009</v>
      </c>
      <c r="G30" s="33">
        <f t="shared" si="7"/>
        <v>0.0019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/>
      <c r="B31" s="33">
        <f t="shared" ref="B31:G31" si="8">B30*1000000</f>
        <v>9400</v>
      </c>
      <c r="C31" s="33">
        <f t="shared" si="8"/>
        <v>11900</v>
      </c>
      <c r="D31" s="33">
        <f t="shared" si="8"/>
        <v>1800</v>
      </c>
      <c r="E31" s="33">
        <f t="shared" si="8"/>
        <v>3400</v>
      </c>
      <c r="F31" s="33">
        <f t="shared" si="8"/>
        <v>900</v>
      </c>
      <c r="G31" s="33">
        <f t="shared" si="8"/>
        <v>1900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2" t="s">
        <v>8</v>
      </c>
      <c r="B32" s="34">
        <f t="shared" ref="B32:G32" si="9">B31/B27</f>
        <v>31.33333333</v>
      </c>
      <c r="C32" s="34">
        <f t="shared" si="9"/>
        <v>39.66666667</v>
      </c>
      <c r="D32" s="34">
        <f t="shared" si="9"/>
        <v>6</v>
      </c>
      <c r="E32" s="34">
        <f t="shared" si="9"/>
        <v>11.33333333</v>
      </c>
      <c r="F32" s="34">
        <f t="shared" si="9"/>
        <v>3</v>
      </c>
      <c r="G32" s="34">
        <f t="shared" si="9"/>
        <v>6.333333333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42</v>
      </c>
      <c r="B35" s="22" t="s">
        <v>43</v>
      </c>
      <c r="C35" s="22" t="s">
        <v>44</v>
      </c>
      <c r="D35" s="26" t="s">
        <v>45</v>
      </c>
      <c r="E35" s="22">
        <v>1115.0</v>
      </c>
      <c r="F35" s="26" t="s">
        <v>46</v>
      </c>
      <c r="G35" s="22" t="s">
        <v>16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 t="s">
        <v>47</v>
      </c>
      <c r="B36" s="28" t="s">
        <v>69</v>
      </c>
      <c r="C36" s="28" t="s">
        <v>70</v>
      </c>
      <c r="D36" s="28" t="s">
        <v>71</v>
      </c>
      <c r="E36" s="28" t="s">
        <v>72</v>
      </c>
      <c r="F36" s="28" t="s">
        <v>73</v>
      </c>
      <c r="G36" s="28" t="s">
        <v>74</v>
      </c>
      <c r="H36" s="24"/>
      <c r="I36" s="24" t="s">
        <v>44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0" t="s">
        <v>54</v>
      </c>
      <c r="B37" s="31">
        <v>0.3625</v>
      </c>
      <c r="C37" s="31">
        <v>0.2881944444444445</v>
      </c>
      <c r="D37" s="31">
        <v>0.4076388888888889</v>
      </c>
      <c r="E37" s="31">
        <v>0.37847222222222227</v>
      </c>
      <c r="F37" s="31">
        <v>0.4166666666666667</v>
      </c>
      <c r="G37" s="31">
        <v>0.34722222222222227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2" t="s">
        <v>4</v>
      </c>
      <c r="B38" s="32">
        <v>500.0</v>
      </c>
      <c r="C38" s="32">
        <v>500.0</v>
      </c>
      <c r="D38" s="32">
        <v>500.0</v>
      </c>
      <c r="E38" s="32">
        <v>500.0</v>
      </c>
      <c r="F38" s="32">
        <v>500.0</v>
      </c>
      <c r="G38" s="32">
        <v>500.0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2" t="s">
        <v>55</v>
      </c>
      <c r="B39" s="33">
        <v>0.1027</v>
      </c>
      <c r="C39" s="33">
        <v>0.0977</v>
      </c>
      <c r="D39" s="33">
        <v>0.0976</v>
      </c>
      <c r="E39" s="33">
        <v>0.0972</v>
      </c>
      <c r="F39" s="33">
        <v>0.0998</v>
      </c>
      <c r="G39" s="33">
        <v>0.0981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2" t="s">
        <v>56</v>
      </c>
      <c r="B40" s="33">
        <v>0.0975</v>
      </c>
      <c r="C40" s="33">
        <v>0.0976</v>
      </c>
      <c r="D40" s="33">
        <v>0.0969</v>
      </c>
      <c r="E40" s="33">
        <v>0.097</v>
      </c>
      <c r="F40" s="33">
        <v>0.0984</v>
      </c>
      <c r="G40" s="33">
        <v>0.098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33">
        <f t="shared" ref="B41:G41" si="10">B39-B40</f>
        <v>0.0052</v>
      </c>
      <c r="C41" s="33">
        <f t="shared" si="10"/>
        <v>0.0001</v>
      </c>
      <c r="D41" s="33">
        <f t="shared" si="10"/>
        <v>0.0007</v>
      </c>
      <c r="E41" s="33">
        <f t="shared" si="10"/>
        <v>0.0002</v>
      </c>
      <c r="F41" s="33">
        <f t="shared" si="10"/>
        <v>0.0014</v>
      </c>
      <c r="G41" s="33">
        <f t="shared" si="10"/>
        <v>0.0001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33">
        <f t="shared" ref="B42:G42" si="11">B41*1000000</f>
        <v>5200</v>
      </c>
      <c r="C42" s="33">
        <f t="shared" si="11"/>
        <v>100</v>
      </c>
      <c r="D42" s="33">
        <f t="shared" si="11"/>
        <v>700</v>
      </c>
      <c r="E42" s="33">
        <f t="shared" si="11"/>
        <v>200</v>
      </c>
      <c r="F42" s="33">
        <f t="shared" si="11"/>
        <v>1400</v>
      </c>
      <c r="G42" s="33">
        <f t="shared" si="11"/>
        <v>100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2" t="s">
        <v>8</v>
      </c>
      <c r="B43" s="34">
        <f t="shared" ref="B43:G43" si="12">B42/B38</f>
        <v>10.4</v>
      </c>
      <c r="C43" s="34">
        <f t="shared" si="12"/>
        <v>0.2</v>
      </c>
      <c r="D43" s="34">
        <f t="shared" si="12"/>
        <v>1.4</v>
      </c>
      <c r="E43" s="34">
        <f t="shared" si="12"/>
        <v>0.4</v>
      </c>
      <c r="F43" s="34">
        <f t="shared" si="12"/>
        <v>2.8</v>
      </c>
      <c r="G43" s="34">
        <f t="shared" si="12"/>
        <v>0.2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5" t="s">
        <v>75</v>
      </c>
      <c r="H1" s="36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7" t="s">
        <v>76</v>
      </c>
      <c r="B2" s="38"/>
      <c r="C2" s="39" t="s">
        <v>44</v>
      </c>
      <c r="D2" s="40" t="s">
        <v>77</v>
      </c>
      <c r="E2" s="41"/>
      <c r="F2" s="40" t="s">
        <v>46</v>
      </c>
      <c r="G2" s="42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3" t="s">
        <v>47</v>
      </c>
      <c r="B3" s="19" t="s">
        <v>48</v>
      </c>
      <c r="C3" s="19" t="s">
        <v>49</v>
      </c>
      <c r="D3" s="19" t="s">
        <v>50</v>
      </c>
      <c r="E3" s="19" t="s">
        <v>51</v>
      </c>
      <c r="F3" s="44" t="s">
        <v>52</v>
      </c>
      <c r="G3" s="45" t="s">
        <v>53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6" t="s">
        <v>79</v>
      </c>
      <c r="B4" s="47">
        <v>0.4263888888888889</v>
      </c>
      <c r="C4" s="47">
        <v>0.4277777777777778</v>
      </c>
      <c r="D4" s="47">
        <v>0.3972222222222222</v>
      </c>
      <c r="E4" s="47">
        <v>0.3854166666666667</v>
      </c>
      <c r="F4" s="47">
        <v>0.4201388888888889</v>
      </c>
      <c r="G4" s="48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49" t="s">
        <v>4</v>
      </c>
      <c r="B5" s="50">
        <v>300.0</v>
      </c>
      <c r="C5" s="50">
        <v>300.0</v>
      </c>
      <c r="D5" s="50">
        <v>100.0</v>
      </c>
      <c r="E5" s="50">
        <v>300.0</v>
      </c>
      <c r="F5" s="50">
        <v>300.0</v>
      </c>
      <c r="G5" s="51">
        <v>300.0</v>
      </c>
      <c r="H5" s="3"/>
      <c r="I5" s="3"/>
      <c r="J5" s="3"/>
      <c r="K5" s="3"/>
      <c r="L5" s="52"/>
      <c r="M5" s="3"/>
      <c r="N5" s="3"/>
      <c r="O5" s="3"/>
      <c r="P5" s="3"/>
      <c r="Q5" s="3"/>
      <c r="R5" s="3"/>
    </row>
    <row r="6" ht="12.75" customHeight="1">
      <c r="A6" s="53" t="s">
        <v>55</v>
      </c>
      <c r="B6" s="54">
        <v>0.1047</v>
      </c>
      <c r="C6" s="54">
        <v>0.1051</v>
      </c>
      <c r="D6" s="54">
        <v>0.1537</v>
      </c>
      <c r="E6" s="54">
        <v>0.1337</v>
      </c>
      <c r="F6" s="54">
        <v>0.1095</v>
      </c>
      <c r="G6" s="55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3" t="s">
        <v>56</v>
      </c>
      <c r="B7" s="54">
        <v>0.1004</v>
      </c>
      <c r="C7" s="54">
        <v>0.1011</v>
      </c>
      <c r="D7" s="54">
        <v>0.0986</v>
      </c>
      <c r="E7" s="54">
        <v>0.1016</v>
      </c>
      <c r="F7" s="54">
        <v>0.1014</v>
      </c>
      <c r="G7" s="55">
        <v>0.1006</v>
      </c>
      <c r="H7" s="3"/>
      <c r="I7" s="3"/>
      <c r="J7" s="3"/>
      <c r="K7" s="56"/>
      <c r="L7" s="3"/>
      <c r="M7" s="3"/>
      <c r="N7" s="3"/>
      <c r="O7" s="3"/>
      <c r="P7" s="3"/>
      <c r="Q7" s="3"/>
      <c r="R7" s="3"/>
    </row>
    <row r="8" ht="12.75" customHeight="1">
      <c r="A8" s="57"/>
      <c r="B8" s="54">
        <f t="shared" ref="B8:G8" si="1">B6-B7</f>
        <v>0.0043</v>
      </c>
      <c r="C8" s="54">
        <f t="shared" si="1"/>
        <v>0.004</v>
      </c>
      <c r="D8" s="54">
        <f t="shared" si="1"/>
        <v>0.0551</v>
      </c>
      <c r="E8" s="54">
        <f t="shared" si="1"/>
        <v>0.0321</v>
      </c>
      <c r="F8" s="54">
        <f t="shared" si="1"/>
        <v>0.0081</v>
      </c>
      <c r="G8" s="55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8"/>
      <c r="B9" s="54">
        <f t="shared" ref="B9:G9" si="2">B8*1000000</f>
        <v>4300</v>
      </c>
      <c r="C9" s="54">
        <f t="shared" si="2"/>
        <v>4000</v>
      </c>
      <c r="D9" s="54">
        <f t="shared" si="2"/>
        <v>55100</v>
      </c>
      <c r="E9" s="54">
        <f t="shared" si="2"/>
        <v>32100</v>
      </c>
      <c r="F9" s="54">
        <f t="shared" si="2"/>
        <v>8100</v>
      </c>
      <c r="G9" s="55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59" t="s">
        <v>8</v>
      </c>
      <c r="B10" s="60">
        <f t="shared" ref="B10:G10" si="3">B9/B5</f>
        <v>14.33333333</v>
      </c>
      <c r="C10" s="60">
        <f t="shared" si="3"/>
        <v>13.33333333</v>
      </c>
      <c r="D10" s="60">
        <f t="shared" si="3"/>
        <v>551</v>
      </c>
      <c r="E10" s="60">
        <f t="shared" si="3"/>
        <v>107</v>
      </c>
      <c r="F10" s="60">
        <f t="shared" si="3"/>
        <v>27</v>
      </c>
      <c r="G10" s="61">
        <f t="shared" si="3"/>
        <v>14</v>
      </c>
      <c r="H10" s="3"/>
      <c r="I10" s="62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3" t="s">
        <v>44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7" t="s">
        <v>76</v>
      </c>
      <c r="B13" s="38"/>
      <c r="C13" s="39" t="s">
        <v>44</v>
      </c>
      <c r="D13" s="40" t="s">
        <v>77</v>
      </c>
      <c r="E13" s="41"/>
      <c r="F13" s="40" t="s">
        <v>46</v>
      </c>
      <c r="G13" s="42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3" t="s">
        <v>47</v>
      </c>
      <c r="B14" s="19" t="s">
        <v>57</v>
      </c>
      <c r="C14" s="19" t="s">
        <v>58</v>
      </c>
      <c r="D14" s="64" t="s">
        <v>59</v>
      </c>
      <c r="E14" s="65" t="s">
        <v>60</v>
      </c>
      <c r="F14" s="45" t="s">
        <v>61</v>
      </c>
      <c r="G14" s="45" t="s">
        <v>62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6" t="s">
        <v>80</v>
      </c>
      <c r="B15" s="47">
        <v>0.4513888888888889</v>
      </c>
      <c r="C15" s="47">
        <v>0.4756944444444444</v>
      </c>
      <c r="D15" s="47">
        <v>0.5027777777777778</v>
      </c>
      <c r="E15" s="47">
        <v>0.40972222222222227</v>
      </c>
      <c r="F15" s="47">
        <v>0.48055555555555557</v>
      </c>
      <c r="G15" s="48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49" t="s">
        <v>4</v>
      </c>
      <c r="B16" s="50">
        <v>300.0</v>
      </c>
      <c r="C16" s="50">
        <v>300.0</v>
      </c>
      <c r="D16" s="50">
        <v>300.0</v>
      </c>
      <c r="E16" s="50">
        <v>300.0</v>
      </c>
      <c r="F16" s="50">
        <v>300.0</v>
      </c>
      <c r="G16" s="51">
        <v>300.0</v>
      </c>
      <c r="H16" s="3"/>
      <c r="I16" s="3"/>
      <c r="J16" s="3" t="s">
        <v>44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3" t="s">
        <v>55</v>
      </c>
      <c r="B17" s="54">
        <v>0.1038</v>
      </c>
      <c r="C17" s="54">
        <v>0.1028</v>
      </c>
      <c r="D17" s="54">
        <v>0.1018</v>
      </c>
      <c r="E17" s="54">
        <v>0.1053</v>
      </c>
      <c r="F17" s="54">
        <v>0.1043</v>
      </c>
      <c r="G17" s="55">
        <v>0.1026</v>
      </c>
      <c r="H17" s="66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3" t="s">
        <v>56</v>
      </c>
      <c r="B18" s="54">
        <v>0.1008</v>
      </c>
      <c r="C18" s="54">
        <v>0.0986</v>
      </c>
      <c r="D18" s="54">
        <v>0.1005</v>
      </c>
      <c r="E18" s="54">
        <v>0.1009</v>
      </c>
      <c r="F18" s="54">
        <v>0.1015</v>
      </c>
      <c r="G18" s="55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7"/>
      <c r="B19" s="54">
        <f t="shared" ref="B19:G19" si="4">B17-B18</f>
        <v>0.003</v>
      </c>
      <c r="C19" s="54">
        <f t="shared" si="4"/>
        <v>0.0042</v>
      </c>
      <c r="D19" s="54">
        <f t="shared" si="4"/>
        <v>0.0013</v>
      </c>
      <c r="E19" s="54">
        <f t="shared" si="4"/>
        <v>0.0044</v>
      </c>
      <c r="F19" s="54">
        <f t="shared" si="4"/>
        <v>0.0028</v>
      </c>
      <c r="G19" s="55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8"/>
      <c r="B20" s="54">
        <f t="shared" ref="B20:G20" si="5">B19*1000000</f>
        <v>3000</v>
      </c>
      <c r="C20" s="54">
        <f t="shared" si="5"/>
        <v>4200</v>
      </c>
      <c r="D20" s="54">
        <f t="shared" si="5"/>
        <v>1300</v>
      </c>
      <c r="E20" s="54">
        <f t="shared" si="5"/>
        <v>4400</v>
      </c>
      <c r="F20" s="54">
        <f t="shared" si="5"/>
        <v>2800</v>
      </c>
      <c r="G20" s="55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59" t="s">
        <v>8</v>
      </c>
      <c r="B21" s="60">
        <f t="shared" ref="B21:G21" si="6">B20/B16</f>
        <v>10</v>
      </c>
      <c r="C21" s="60">
        <f t="shared" si="6"/>
        <v>14</v>
      </c>
      <c r="D21" s="60">
        <f t="shared" si="6"/>
        <v>4.333333333</v>
      </c>
      <c r="E21" s="60">
        <f t="shared" si="6"/>
        <v>14.66666667</v>
      </c>
      <c r="F21" s="60">
        <f t="shared" si="6"/>
        <v>9.333333333</v>
      </c>
      <c r="G21" s="61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7" t="s">
        <v>76</v>
      </c>
      <c r="B24" s="38"/>
      <c r="C24" s="39" t="s">
        <v>44</v>
      </c>
      <c r="D24" s="40" t="s">
        <v>77</v>
      </c>
      <c r="E24" s="41"/>
      <c r="F24" s="40" t="s">
        <v>46</v>
      </c>
      <c r="G24" s="42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3" t="s">
        <v>47</v>
      </c>
      <c r="B25" s="45" t="s">
        <v>63</v>
      </c>
      <c r="C25" s="19" t="s">
        <v>65</v>
      </c>
      <c r="D25" s="19" t="s">
        <v>81</v>
      </c>
      <c r="E25" s="19" t="s">
        <v>66</v>
      </c>
      <c r="F25" s="19" t="s">
        <v>67</v>
      </c>
      <c r="G25" s="45" t="s">
        <v>68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6" t="s">
        <v>80</v>
      </c>
      <c r="B26" s="47">
        <v>0.37916666666666665</v>
      </c>
      <c r="C26" s="47">
        <v>0.42569444444444443</v>
      </c>
      <c r="D26" s="47">
        <v>0.4284722222222222</v>
      </c>
      <c r="E26" s="47">
        <v>0.4513888888888889</v>
      </c>
      <c r="F26" s="47">
        <v>0.4152777777777778</v>
      </c>
      <c r="G26" s="48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49" t="s">
        <v>4</v>
      </c>
      <c r="B27" s="50">
        <v>300.0</v>
      </c>
      <c r="C27" s="50">
        <v>300.0</v>
      </c>
      <c r="D27" s="50">
        <v>300.0</v>
      </c>
      <c r="E27" s="50">
        <v>300.0</v>
      </c>
      <c r="F27" s="50">
        <v>300.0</v>
      </c>
      <c r="G27" s="51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3" t="s">
        <v>55</v>
      </c>
      <c r="B28" s="54">
        <v>0.1117</v>
      </c>
      <c r="C28" s="54">
        <v>0.1033</v>
      </c>
      <c r="D28" s="54">
        <v>0.1043</v>
      </c>
      <c r="E28" s="54">
        <v>0.1061</v>
      </c>
      <c r="F28" s="54">
        <v>0.1032</v>
      </c>
      <c r="G28" s="55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3" t="s">
        <v>56</v>
      </c>
      <c r="B29" s="54">
        <v>0.1001</v>
      </c>
      <c r="C29" s="54">
        <v>0.1012</v>
      </c>
      <c r="D29" s="54">
        <v>0.1019</v>
      </c>
      <c r="E29" s="54">
        <v>0.1023</v>
      </c>
      <c r="F29" s="67">
        <v>0.1011</v>
      </c>
      <c r="G29" s="55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7"/>
      <c r="B30" s="54">
        <f t="shared" ref="B30:G30" si="7">B28-B29</f>
        <v>0.0116</v>
      </c>
      <c r="C30" s="54">
        <f t="shared" si="7"/>
        <v>0.0021</v>
      </c>
      <c r="D30" s="54">
        <f t="shared" si="7"/>
        <v>0.0024</v>
      </c>
      <c r="E30" s="54">
        <f t="shared" si="7"/>
        <v>0.0038</v>
      </c>
      <c r="F30" s="54">
        <f t="shared" si="7"/>
        <v>0.0021</v>
      </c>
      <c r="G30" s="55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8"/>
      <c r="B31" s="54">
        <f t="shared" ref="B31:G31" si="8">B30*1000000</f>
        <v>11600</v>
      </c>
      <c r="C31" s="54">
        <f t="shared" si="8"/>
        <v>2100</v>
      </c>
      <c r="D31" s="54">
        <f t="shared" si="8"/>
        <v>2400</v>
      </c>
      <c r="E31" s="54">
        <f t="shared" si="8"/>
        <v>3800</v>
      </c>
      <c r="F31" s="54">
        <f t="shared" si="8"/>
        <v>2100</v>
      </c>
      <c r="G31" s="55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59" t="s">
        <v>8</v>
      </c>
      <c r="B32" s="60">
        <f t="shared" ref="B32:G32" si="9">B31/B27</f>
        <v>38.66666667</v>
      </c>
      <c r="C32" s="60">
        <f t="shared" si="9"/>
        <v>7</v>
      </c>
      <c r="D32" s="60">
        <f t="shared" si="9"/>
        <v>8</v>
      </c>
      <c r="E32" s="60">
        <f t="shared" si="9"/>
        <v>12.66666667</v>
      </c>
      <c r="F32" s="60">
        <f t="shared" si="9"/>
        <v>7</v>
      </c>
      <c r="G32" s="61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7" t="s">
        <v>76</v>
      </c>
      <c r="B35" s="38"/>
      <c r="C35" s="39" t="s">
        <v>44</v>
      </c>
      <c r="D35" s="40" t="s">
        <v>82</v>
      </c>
      <c r="E35" s="41"/>
      <c r="F35" s="40" t="s">
        <v>46</v>
      </c>
      <c r="G35" s="42" t="s">
        <v>78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3" t="s">
        <v>47</v>
      </c>
      <c r="B36" s="19" t="s">
        <v>69</v>
      </c>
      <c r="C36" s="19" t="s">
        <v>70</v>
      </c>
      <c r="D36" s="19" t="s">
        <v>71</v>
      </c>
      <c r="E36" s="19" t="s">
        <v>72</v>
      </c>
      <c r="F36" s="19">
        <v>79.5</v>
      </c>
      <c r="G36" s="45" t="s">
        <v>74</v>
      </c>
      <c r="H36" s="3"/>
      <c r="I36" s="3" t="s">
        <v>44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6" t="s">
        <v>79</v>
      </c>
      <c r="B37" s="47">
        <v>0.37152777777777773</v>
      </c>
      <c r="C37" s="47">
        <v>0.3048611111111111</v>
      </c>
      <c r="D37" s="47">
        <v>0.43402777777777773</v>
      </c>
      <c r="E37" s="47">
        <v>0.3986111111111111</v>
      </c>
      <c r="F37" s="47">
        <v>0.35833333333333334</v>
      </c>
      <c r="G37" s="48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49" t="s">
        <v>4</v>
      </c>
      <c r="B38" s="50">
        <v>300.0</v>
      </c>
      <c r="C38" s="50">
        <v>300.0</v>
      </c>
      <c r="D38" s="50">
        <v>300.0</v>
      </c>
      <c r="E38" s="50">
        <v>300.0</v>
      </c>
      <c r="F38" s="50">
        <v>300.0</v>
      </c>
      <c r="G38" s="51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3" t="s">
        <v>55</v>
      </c>
      <c r="B39" s="54">
        <v>0.1028</v>
      </c>
      <c r="C39" s="54">
        <v>0.1005</v>
      </c>
      <c r="D39" s="54">
        <v>0.1029</v>
      </c>
      <c r="E39" s="54">
        <v>0.1022</v>
      </c>
      <c r="F39" s="54">
        <v>0.1089</v>
      </c>
      <c r="G39" s="55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3" t="s">
        <v>56</v>
      </c>
      <c r="B40" s="54">
        <v>0.1004</v>
      </c>
      <c r="C40" s="54">
        <v>0.0996</v>
      </c>
      <c r="D40" s="54">
        <v>0.1011</v>
      </c>
      <c r="E40" s="54">
        <v>0.1013</v>
      </c>
      <c r="F40" s="67">
        <v>0.1024</v>
      </c>
      <c r="G40" s="68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7"/>
      <c r="B41" s="54">
        <f t="shared" ref="B41:G41" si="10">B39-B40</f>
        <v>0.0024</v>
      </c>
      <c r="C41" s="54">
        <f t="shared" si="10"/>
        <v>0.0009</v>
      </c>
      <c r="D41" s="54">
        <f t="shared" si="10"/>
        <v>0.0018</v>
      </c>
      <c r="E41" s="54">
        <f t="shared" si="10"/>
        <v>0.0009</v>
      </c>
      <c r="F41" s="54">
        <f t="shared" si="10"/>
        <v>0.0065</v>
      </c>
      <c r="G41" s="55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8"/>
      <c r="B42" s="54">
        <f t="shared" ref="B42:G42" si="11">B41*1000000</f>
        <v>2400</v>
      </c>
      <c r="C42" s="54">
        <f t="shared" si="11"/>
        <v>900</v>
      </c>
      <c r="D42" s="54">
        <f t="shared" si="11"/>
        <v>1800</v>
      </c>
      <c r="E42" s="54">
        <f t="shared" si="11"/>
        <v>900</v>
      </c>
      <c r="F42" s="54">
        <f t="shared" si="11"/>
        <v>6500</v>
      </c>
      <c r="G42" s="55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59" t="s">
        <v>8</v>
      </c>
      <c r="B43" s="60">
        <f t="shared" ref="B43:G43" si="12">B42/B38</f>
        <v>8</v>
      </c>
      <c r="C43" s="60">
        <f t="shared" si="12"/>
        <v>3</v>
      </c>
      <c r="D43" s="60">
        <f t="shared" si="12"/>
        <v>6</v>
      </c>
      <c r="E43" s="60">
        <f t="shared" si="12"/>
        <v>3</v>
      </c>
      <c r="F43" s="60">
        <f t="shared" si="12"/>
        <v>21.66666667</v>
      </c>
      <c r="G43" s="61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