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_2020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jXG9v8sqbA+2BhkKrGN3liumSI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jyySykzgqEkfAKIva3uLy90DBYAQ=="/>
    </ext>
  </extLst>
</comments>
</file>

<file path=xl/sharedStrings.xml><?xml version="1.0" encoding="utf-8"?>
<sst xmlns="http://schemas.openxmlformats.org/spreadsheetml/2006/main" count="237" uniqueCount="84">
  <si>
    <t>KENAI RIVER BASELINE STUDY T.S.S. July 21, 2020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</si>
  <si>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</si>
  <si>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</si>
  <si>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</si>
  <si>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</si>
  <si>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</si>
  <si>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</si>
  <si>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</si>
  <si>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</si>
  <si>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</si>
  <si>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</si>
  <si>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</si>
  <si>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</si>
  <si>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</si>
  <si>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</si>
  <si>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</si>
  <si>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RH</t>
  </si>
  <si>
    <t>JMB 20220518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</si>
  <si>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</si>
  <si>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</si>
  <si>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</si>
  <si>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</si>
  <si>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</si>
  <si>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</si>
  <si>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</si>
  <si>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</si>
  <si>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</si>
  <si>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</si>
  <si>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</si>
  <si>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</si>
  <si>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</si>
  <si>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RM_31_DUP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</si>
  <si>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</si>
  <si>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</si>
  <si>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</si>
  <si>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</si>
  <si>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</si>
  <si>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</si>
  <si>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</si>
  <si>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</si>
  <si>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</si>
  <si>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BASELINE STUDY T.S.S. July 22, 2020</t>
  </si>
  <si>
    <t>DATE: OF ANALYSIS  7-22-20</t>
  </si>
  <si>
    <t xml:space="preserve"> </t>
  </si>
  <si>
    <t>TIME: 1140</t>
  </si>
  <si>
    <t>SIGNATURE:  RH</t>
  </si>
  <si>
    <t>SAMPLE LOCATION</t>
  </si>
  <si>
    <t>RM O</t>
  </si>
  <si>
    <t>RM 0 DUP</t>
  </si>
  <si>
    <t>RM 1.5</t>
  </si>
  <si>
    <t xml:space="preserve">RM 6.5 </t>
  </si>
  <si>
    <t>RM 10</t>
  </si>
  <si>
    <t>RM 10.1</t>
  </si>
  <si>
    <t xml:space="preserve"> SAMPLE TIME 7-21-20</t>
  </si>
  <si>
    <t>Dried WT</t>
  </si>
  <si>
    <t>Paper WT</t>
  </si>
  <si>
    <t>TIME: 1305</t>
  </si>
  <si>
    <t xml:space="preserve">SIGNATURE:  </t>
  </si>
  <si>
    <t>RM 12.5</t>
  </si>
  <si>
    <t>RM 18</t>
  </si>
  <si>
    <t>RM 19</t>
  </si>
  <si>
    <t>RM 21</t>
  </si>
  <si>
    <t>RM 22</t>
  </si>
  <si>
    <t>RM 23</t>
  </si>
  <si>
    <t xml:space="preserve">TIME: </t>
  </si>
  <si>
    <t>RM 30</t>
  </si>
  <si>
    <t>RM 31</t>
  </si>
  <si>
    <t>RM 31 DUP</t>
  </si>
  <si>
    <t>RM 36</t>
  </si>
  <si>
    <t>RM 40</t>
  </si>
  <si>
    <t>RM 43</t>
  </si>
  <si>
    <t xml:space="preserve">TIME:  </t>
  </si>
  <si>
    <t>RM 44</t>
  </si>
  <si>
    <t>RM 50</t>
  </si>
  <si>
    <t>RM 70</t>
  </si>
  <si>
    <t>RM 74</t>
  </si>
  <si>
    <t>RM 82</t>
  </si>
  <si>
    <t>KENAI RIVER BASELINE STUDY T.S.S. May 11, 2021</t>
  </si>
  <si>
    <t>DATE: OF ANALYSIS  05-12-21</t>
  </si>
  <si>
    <t>TIME: 09:15</t>
  </si>
  <si>
    <t>AW</t>
  </si>
  <si>
    <t xml:space="preserve"> SAMPLE TIME </t>
  </si>
  <si>
    <t xml:space="preserve"> SAMPLE TIME</t>
  </si>
  <si>
    <t>TIME:  09:15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</si>
</sst>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20" xfId="0" applyAlignment="1" applyBorder="1" applyFont="1" applyNumberFormat="1">
      <alignment readingOrder="0"/>
    </xf>
    <xf borderId="2" fillId="0" fontId="2" numFmtId="20" xfId="0" applyBorder="1" applyFont="1" applyNumberFormat="1"/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7" numFmtId="14" xfId="0" applyAlignment="1" applyBorder="1" applyFont="1" applyNumberFormat="1">
      <alignment vertical="bottom"/>
    </xf>
    <xf borderId="2" fillId="0" fontId="5" numFmtId="14" xfId="0" applyAlignment="1" applyBorder="1" applyFont="1" applyNumberFormat="1">
      <alignment vertical="bottom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2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1" numFmtId="20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right" vertical="bottom"/>
    </xf>
    <xf borderId="2" fillId="0" fontId="12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3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14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1" numFmtId="20" xfId="0" applyAlignment="1" applyBorder="1" applyFont="1" applyNumberFormat="1">
      <alignment horizontal="center"/>
    </xf>
    <xf borderId="9" fillId="0" fontId="11" numFmtId="20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11" numFmtId="0" xfId="0" applyFont="1"/>
    <xf borderId="8" fillId="0" fontId="6" numFmtId="0" xfId="0" applyAlignment="1" applyBorder="1" applyFont="1">
      <alignment horizontal="center"/>
    </xf>
    <xf borderId="2" fillId="0" fontId="12" numFmtId="0" xfId="0" applyBorder="1" applyFont="1"/>
    <xf borderId="9" fillId="0" fontId="12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12" numFmtId="164" xfId="0" applyBorder="1" applyFont="1" applyNumberFormat="1"/>
    <xf borderId="14" fillId="0" fontId="12" numFmtId="164" xfId="0" applyBorder="1" applyFont="1" applyNumberFormat="1"/>
    <xf borderId="0" fillId="0" fontId="15" numFmtId="0" xfId="0" applyFont="1"/>
    <xf borderId="0" fillId="0" fontId="5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3.38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44033.0</v>
      </c>
      <c r="C3" s="10">
        <v>0.3645833333333333</v>
      </c>
      <c r="D3" s="11">
        <v>300.0</v>
      </c>
      <c r="E3" s="12">
        <v>0.1015</v>
      </c>
      <c r="F3" s="12">
        <v>0.0996</v>
      </c>
      <c r="G3" s="12">
        <v>0.0019</v>
      </c>
      <c r="H3" s="12">
        <v>1900.0</v>
      </c>
      <c r="I3" s="13">
        <v>6.3</v>
      </c>
      <c r="J3" s="14">
        <v>2.0200722E7</v>
      </c>
      <c r="K3" s="15">
        <v>0.4861111111111111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8" t="s">
        <v>18</v>
      </c>
      <c r="B4" s="9">
        <v>44033.0</v>
      </c>
      <c r="C4" s="10">
        <v>0.375</v>
      </c>
      <c r="D4" s="11">
        <v>300.0</v>
      </c>
      <c r="E4" s="12">
        <v>0.1018</v>
      </c>
      <c r="F4" s="12">
        <v>0.1</v>
      </c>
      <c r="G4" s="12">
        <v>0.0018</v>
      </c>
      <c r="H4" s="12">
        <v>1800.0</v>
      </c>
      <c r="I4" s="13">
        <v>6.0</v>
      </c>
      <c r="J4" s="14">
        <v>2.0200722E7</v>
      </c>
      <c r="K4" s="15">
        <v>0.4861111111111111</v>
      </c>
      <c r="L4" s="16" t="s">
        <v>16</v>
      </c>
      <c r="M4" s="14" t="s">
        <v>17</v>
      </c>
      <c r="N4" s="14" t="s">
        <v>17</v>
      </c>
      <c r="O4" s="18"/>
    </row>
    <row r="5" ht="12.75" customHeight="1">
      <c r="A5" s="19" t="s">
        <v>19</v>
      </c>
      <c r="B5" s="9">
        <v>44033.0</v>
      </c>
      <c r="C5" s="10">
        <v>0.3333333333333333</v>
      </c>
      <c r="D5" s="11">
        <v>300.0</v>
      </c>
      <c r="E5" s="12">
        <v>0.1584</v>
      </c>
      <c r="F5" s="12">
        <v>0.1018</v>
      </c>
      <c r="G5" s="12">
        <v>0.0566</v>
      </c>
      <c r="H5" s="12">
        <v>56600.0</v>
      </c>
      <c r="I5" s="13">
        <v>188.7</v>
      </c>
      <c r="J5" s="14">
        <v>2.0200722E7</v>
      </c>
      <c r="K5" s="15">
        <v>0.4861111111111111</v>
      </c>
      <c r="L5" s="16" t="s">
        <v>16</v>
      </c>
      <c r="M5" s="14" t="s">
        <v>17</v>
      </c>
      <c r="N5" s="14" t="s">
        <v>17</v>
      </c>
      <c r="O5" s="18"/>
    </row>
    <row r="6" ht="12.75" customHeight="1">
      <c r="A6" s="19" t="s">
        <v>20</v>
      </c>
      <c r="B6" s="9">
        <v>44033.0</v>
      </c>
      <c r="C6" s="10">
        <v>0.3875</v>
      </c>
      <c r="D6" s="11">
        <v>300.0</v>
      </c>
      <c r="E6" s="12">
        <v>0.1156</v>
      </c>
      <c r="F6" s="12">
        <v>0.1019</v>
      </c>
      <c r="G6" s="12">
        <v>0.0137</v>
      </c>
      <c r="H6" s="12">
        <v>13700.0</v>
      </c>
      <c r="I6" s="13">
        <v>45.7</v>
      </c>
      <c r="J6" s="14">
        <v>2.0200722E7</v>
      </c>
      <c r="K6" s="15">
        <v>0.4861111111111111</v>
      </c>
      <c r="L6" s="16" t="s">
        <v>16</v>
      </c>
      <c r="M6" s="14" t="s">
        <v>17</v>
      </c>
      <c r="N6" s="14" t="s">
        <v>17</v>
      </c>
      <c r="O6" s="18"/>
    </row>
    <row r="7" ht="12.75" customHeight="1">
      <c r="A7" s="19" t="s">
        <v>21</v>
      </c>
      <c r="B7" s="9">
        <v>44033.0</v>
      </c>
      <c r="C7" s="10">
        <v>0.42083333333333334</v>
      </c>
      <c r="D7" s="11">
        <v>300.0</v>
      </c>
      <c r="E7" s="12">
        <v>0.1018</v>
      </c>
      <c r="F7" s="12">
        <v>0.1008</v>
      </c>
      <c r="G7" s="12">
        <v>0.001</v>
      </c>
      <c r="H7" s="12">
        <v>1000.0</v>
      </c>
      <c r="I7" s="13">
        <v>3.3</v>
      </c>
      <c r="J7" s="14">
        <v>2.0200722E7</v>
      </c>
      <c r="K7" s="15">
        <v>0.4861111111111111</v>
      </c>
      <c r="L7" s="16" t="s">
        <v>16</v>
      </c>
      <c r="M7" s="14" t="s">
        <v>17</v>
      </c>
      <c r="N7" s="14" t="s">
        <v>17</v>
      </c>
      <c r="O7" s="18"/>
    </row>
    <row r="8" ht="12.75" customHeight="1">
      <c r="A8" s="19" t="s">
        <v>22</v>
      </c>
      <c r="B8" s="9">
        <v>44033.0</v>
      </c>
      <c r="C8" s="10">
        <v>0.4409722222222222</v>
      </c>
      <c r="D8" s="11">
        <v>300.0</v>
      </c>
      <c r="E8" s="12">
        <v>0.106</v>
      </c>
      <c r="F8" s="12">
        <v>0.1002</v>
      </c>
      <c r="G8" s="12">
        <v>0.0058</v>
      </c>
      <c r="H8" s="12">
        <v>5800.0</v>
      </c>
      <c r="I8" s="13">
        <v>19.3</v>
      </c>
      <c r="J8" s="14">
        <v>2.0200722E7</v>
      </c>
      <c r="K8" s="15">
        <v>0.4861111111111111</v>
      </c>
      <c r="L8" s="16" t="s">
        <v>16</v>
      </c>
      <c r="M8" s="14" t="s">
        <v>17</v>
      </c>
      <c r="N8" s="14" t="s">
        <v>17</v>
      </c>
      <c r="O8" s="18"/>
    </row>
    <row r="9" ht="12.75" customHeight="1">
      <c r="A9" s="19" t="s">
        <v>23</v>
      </c>
      <c r="B9" s="9">
        <v>44033.0</v>
      </c>
      <c r="C9" s="10">
        <v>0.4548611111111111</v>
      </c>
      <c r="D9" s="11">
        <v>300.0</v>
      </c>
      <c r="E9" s="12">
        <v>0.1072</v>
      </c>
      <c r="F9" s="12">
        <v>0.1004</v>
      </c>
      <c r="G9" s="12">
        <v>0.0068</v>
      </c>
      <c r="H9" s="12">
        <v>6800.0</v>
      </c>
      <c r="I9" s="13">
        <v>22.7</v>
      </c>
      <c r="J9" s="14">
        <v>2.0200722E7</v>
      </c>
      <c r="K9" s="20">
        <v>0.5451388888888888</v>
      </c>
      <c r="L9" s="16" t="s">
        <v>16</v>
      </c>
      <c r="M9" s="14" t="s">
        <v>17</v>
      </c>
      <c r="N9" s="14" t="s">
        <v>17</v>
      </c>
      <c r="O9" s="18"/>
    </row>
    <row r="10" ht="12.75" customHeight="1">
      <c r="A10" s="19" t="s">
        <v>24</v>
      </c>
      <c r="B10" s="9">
        <v>44033.0</v>
      </c>
      <c r="C10" s="10">
        <v>0.4722222222222222</v>
      </c>
      <c r="D10" s="11">
        <v>300.0</v>
      </c>
      <c r="E10" s="12">
        <v>0.106</v>
      </c>
      <c r="F10" s="12">
        <v>0.1004</v>
      </c>
      <c r="G10" s="12">
        <v>0.0056</v>
      </c>
      <c r="H10" s="12">
        <v>5600.0</v>
      </c>
      <c r="I10" s="13">
        <v>18.7</v>
      </c>
      <c r="J10" s="14">
        <v>2.0200722E7</v>
      </c>
      <c r="K10" s="20">
        <v>0.5451388888888888</v>
      </c>
      <c r="L10" s="16" t="s">
        <v>16</v>
      </c>
      <c r="M10" s="14" t="s">
        <v>17</v>
      </c>
      <c r="N10" s="14" t="s">
        <v>17</v>
      </c>
      <c r="O10" s="18"/>
    </row>
    <row r="11" ht="12.75" customHeight="1">
      <c r="A11" s="19" t="s">
        <v>25</v>
      </c>
      <c r="B11" s="9">
        <v>44033.0</v>
      </c>
      <c r="C11" s="10">
        <v>0.40625</v>
      </c>
      <c r="D11" s="11">
        <v>300.0</v>
      </c>
      <c r="E11" s="12">
        <v>0.1004</v>
      </c>
      <c r="F11" s="12">
        <v>0.1</v>
      </c>
      <c r="G11" s="12">
        <v>4.0E-4</v>
      </c>
      <c r="H11" s="12">
        <v>400.0</v>
      </c>
      <c r="I11" s="13">
        <v>1.3</v>
      </c>
      <c r="J11" s="14">
        <v>2.0200722E7</v>
      </c>
      <c r="K11" s="20">
        <v>0.5451388888888888</v>
      </c>
      <c r="L11" s="16" t="s">
        <v>16</v>
      </c>
      <c r="M11" s="14" t="s">
        <v>17</v>
      </c>
      <c r="N11" s="14" t="s">
        <v>17</v>
      </c>
      <c r="O11" s="18"/>
    </row>
    <row r="12" ht="12.75" customHeight="1">
      <c r="A12" s="19" t="s">
        <v>26</v>
      </c>
      <c r="B12" s="9">
        <v>44033.0</v>
      </c>
      <c r="C12" s="10">
        <v>0.3541666666666667</v>
      </c>
      <c r="D12" s="11">
        <v>300.0</v>
      </c>
      <c r="E12" s="12">
        <v>0.1067</v>
      </c>
      <c r="F12" s="12">
        <v>0.1005</v>
      </c>
      <c r="G12" s="12">
        <v>0.0062</v>
      </c>
      <c r="H12" s="12">
        <v>6200.0</v>
      </c>
      <c r="I12" s="13">
        <v>20.7</v>
      </c>
      <c r="J12" s="14">
        <v>2.0200722E7</v>
      </c>
      <c r="K12" s="20">
        <v>0.5451388888888888</v>
      </c>
      <c r="L12" s="16" t="s">
        <v>16</v>
      </c>
      <c r="M12" s="14" t="s">
        <v>17</v>
      </c>
      <c r="N12" s="14" t="s">
        <v>17</v>
      </c>
      <c r="O12" s="18"/>
    </row>
    <row r="13" ht="12.75" customHeight="1">
      <c r="A13" s="19" t="s">
        <v>27</v>
      </c>
      <c r="B13" s="9">
        <v>44033.0</v>
      </c>
      <c r="C13" s="10">
        <v>0.3263888888888889</v>
      </c>
      <c r="D13" s="11">
        <v>300.0</v>
      </c>
      <c r="E13" s="12">
        <v>0.1304</v>
      </c>
      <c r="F13" s="12">
        <v>0.1003</v>
      </c>
      <c r="G13" s="12">
        <v>0.0301</v>
      </c>
      <c r="H13" s="12">
        <v>30100.0</v>
      </c>
      <c r="I13" s="13">
        <v>100.3</v>
      </c>
      <c r="J13" s="14">
        <v>2.0200722E7</v>
      </c>
      <c r="K13" s="20">
        <v>0.5451388888888888</v>
      </c>
      <c r="L13" s="16" t="s">
        <v>16</v>
      </c>
      <c r="M13" s="14" t="s">
        <v>17</v>
      </c>
      <c r="N13" s="14" t="s">
        <v>17</v>
      </c>
      <c r="O13" s="18"/>
    </row>
    <row r="14" ht="12.75" customHeight="1">
      <c r="A14" s="19" t="s">
        <v>28</v>
      </c>
      <c r="B14" s="9">
        <v>44033.0</v>
      </c>
      <c r="C14" s="10">
        <v>0.4375</v>
      </c>
      <c r="D14" s="11">
        <v>300.0</v>
      </c>
      <c r="E14" s="12">
        <v>0.1065</v>
      </c>
      <c r="F14" s="12">
        <v>0.1009</v>
      </c>
      <c r="G14" s="12">
        <v>0.0056</v>
      </c>
      <c r="H14" s="12">
        <v>5600.0</v>
      </c>
      <c r="I14" s="13">
        <v>18.7</v>
      </c>
      <c r="J14" s="14">
        <v>2.0200722E7</v>
      </c>
      <c r="K14" s="20">
        <v>0.5451388888888888</v>
      </c>
      <c r="L14" s="16" t="s">
        <v>16</v>
      </c>
      <c r="M14" s="14" t="s">
        <v>17</v>
      </c>
      <c r="N14" s="14" t="s">
        <v>17</v>
      </c>
      <c r="O14" s="18"/>
    </row>
    <row r="15" ht="12.75" customHeight="1">
      <c r="A15" s="19" t="s">
        <v>29</v>
      </c>
      <c r="B15" s="9">
        <v>44033.0</v>
      </c>
      <c r="C15" s="10">
        <v>0.3541666666666667</v>
      </c>
      <c r="D15" s="11">
        <v>300.0</v>
      </c>
      <c r="E15" s="12">
        <v>0.1052</v>
      </c>
      <c r="F15" s="12">
        <v>0.1008</v>
      </c>
      <c r="G15" s="12">
        <v>0.0044</v>
      </c>
      <c r="H15" s="12">
        <v>4400.0</v>
      </c>
      <c r="I15" s="13">
        <v>14.7</v>
      </c>
      <c r="J15" s="14">
        <v>2.0200722E7</v>
      </c>
      <c r="K15" s="21"/>
      <c r="L15" s="16"/>
      <c r="M15" s="14" t="s">
        <v>17</v>
      </c>
      <c r="N15" s="14" t="s">
        <v>17</v>
      </c>
      <c r="O15" s="18"/>
    </row>
    <row r="16" ht="12.75" customHeight="1">
      <c r="A16" s="19" t="s">
        <v>30</v>
      </c>
      <c r="B16" s="9">
        <v>44033.0</v>
      </c>
      <c r="C16" s="10">
        <v>0.3645833333333333</v>
      </c>
      <c r="D16" s="11">
        <v>300.0</v>
      </c>
      <c r="E16" s="12">
        <v>0.1054</v>
      </c>
      <c r="F16" s="12">
        <v>0.1001</v>
      </c>
      <c r="G16" s="12">
        <v>0.0053</v>
      </c>
      <c r="H16" s="12">
        <v>5300.0</v>
      </c>
      <c r="I16" s="13">
        <v>17.7</v>
      </c>
      <c r="J16" s="14">
        <v>2.0200722E7</v>
      </c>
      <c r="K16" s="21"/>
      <c r="L16" s="16"/>
      <c r="M16" s="14" t="s">
        <v>17</v>
      </c>
      <c r="N16" s="14" t="s">
        <v>17</v>
      </c>
      <c r="O16" s="18"/>
    </row>
    <row r="17" ht="12.75" customHeight="1">
      <c r="A17" s="19" t="s">
        <v>31</v>
      </c>
      <c r="B17" s="9">
        <v>44033.0</v>
      </c>
      <c r="C17" s="10">
        <v>0.40625</v>
      </c>
      <c r="D17" s="11">
        <v>300.0</v>
      </c>
      <c r="E17" s="12">
        <v>0.1056</v>
      </c>
      <c r="F17" s="12">
        <v>0.1009</v>
      </c>
      <c r="G17" s="12">
        <v>0.0047</v>
      </c>
      <c r="H17" s="12">
        <v>4700.0</v>
      </c>
      <c r="I17" s="13">
        <v>15.7</v>
      </c>
      <c r="J17" s="14">
        <v>2.0200722E7</v>
      </c>
      <c r="K17" s="21"/>
      <c r="L17" s="16"/>
      <c r="M17" s="14" t="s">
        <v>17</v>
      </c>
      <c r="N17" s="14" t="s">
        <v>17</v>
      </c>
      <c r="O17" s="18"/>
    </row>
    <row r="18" ht="12.75" customHeight="1">
      <c r="A18" s="19" t="s">
        <v>32</v>
      </c>
      <c r="B18" s="9">
        <v>44033.0</v>
      </c>
      <c r="C18" s="10">
        <v>0.4444444444444444</v>
      </c>
      <c r="D18" s="11">
        <v>300.0</v>
      </c>
      <c r="E18" s="12">
        <v>0.1002</v>
      </c>
      <c r="F18" s="12">
        <v>0.0999</v>
      </c>
      <c r="G18" s="12">
        <v>3.0E-4</v>
      </c>
      <c r="H18" s="12">
        <v>300.0</v>
      </c>
      <c r="I18" s="13">
        <v>1.0</v>
      </c>
      <c r="J18" s="14">
        <v>2.0200722E7</v>
      </c>
      <c r="K18" s="21"/>
      <c r="L18" s="16"/>
      <c r="M18" s="14" t="s">
        <v>17</v>
      </c>
      <c r="N18" s="14" t="s">
        <v>17</v>
      </c>
      <c r="O18" s="18"/>
    </row>
    <row r="19" ht="12.75" customHeight="1">
      <c r="A19" s="19" t="s">
        <v>33</v>
      </c>
      <c r="B19" s="9">
        <v>44033.0</v>
      </c>
      <c r="C19" s="10">
        <v>0.2722222222222222</v>
      </c>
      <c r="D19" s="11">
        <v>300.0</v>
      </c>
      <c r="E19" s="12">
        <v>0.1039</v>
      </c>
      <c r="F19" s="12">
        <v>0.1003</v>
      </c>
      <c r="G19" s="12">
        <v>0.0036</v>
      </c>
      <c r="H19" s="12">
        <v>3600.0</v>
      </c>
      <c r="I19" s="13">
        <v>12.0</v>
      </c>
      <c r="J19" s="14">
        <v>2.0200722E7</v>
      </c>
      <c r="K19" s="21"/>
      <c r="L19" s="16"/>
      <c r="M19" s="14" t="s">
        <v>17</v>
      </c>
      <c r="N19" s="14" t="s">
        <v>17</v>
      </c>
      <c r="O19" s="18"/>
    </row>
    <row r="20" ht="12.75" customHeight="1">
      <c r="A20" s="19" t="s">
        <v>34</v>
      </c>
      <c r="B20" s="9">
        <v>44033.0</v>
      </c>
      <c r="C20" s="10">
        <v>0.32569444444444445</v>
      </c>
      <c r="D20" s="11">
        <v>300.0</v>
      </c>
      <c r="E20" s="12">
        <v>0.1057</v>
      </c>
      <c r="F20" s="12">
        <v>0.1007</v>
      </c>
      <c r="G20" s="12">
        <v>0.005</v>
      </c>
      <c r="H20" s="12">
        <v>5000.0</v>
      </c>
      <c r="I20" s="13">
        <v>16.7</v>
      </c>
      <c r="J20" s="14">
        <v>2.0200722E7</v>
      </c>
      <c r="K20" s="21"/>
      <c r="L20" s="16"/>
      <c r="M20" s="14" t="s">
        <v>17</v>
      </c>
      <c r="N20" s="14" t="s">
        <v>17</v>
      </c>
      <c r="O20" s="18"/>
    </row>
    <row r="21" ht="12.75" customHeight="1">
      <c r="A21" s="19" t="s">
        <v>35</v>
      </c>
      <c r="B21" s="9">
        <v>44033.0</v>
      </c>
      <c r="C21" s="10">
        <v>0.3388888888888889</v>
      </c>
      <c r="D21" s="11">
        <v>300.0</v>
      </c>
      <c r="E21" s="12">
        <v>0.1082</v>
      </c>
      <c r="F21" s="12">
        <v>0.0992</v>
      </c>
      <c r="G21" s="12">
        <v>0.009</v>
      </c>
      <c r="H21" s="12">
        <v>9000.0</v>
      </c>
      <c r="I21" s="13">
        <v>30.0</v>
      </c>
      <c r="J21" s="14">
        <v>2.0200722E7</v>
      </c>
      <c r="K21" s="21"/>
      <c r="L21" s="16"/>
      <c r="M21" s="14" t="s">
        <v>17</v>
      </c>
      <c r="N21" s="14" t="s">
        <v>17</v>
      </c>
      <c r="O21" s="18"/>
    </row>
    <row r="22" ht="12.75" customHeight="1">
      <c r="A22" s="19" t="s">
        <v>36</v>
      </c>
      <c r="B22" s="9">
        <v>44033.0</v>
      </c>
      <c r="C22" s="10">
        <v>0.36527777777777776</v>
      </c>
      <c r="D22" s="11">
        <v>500.0</v>
      </c>
      <c r="E22" s="12">
        <v>0.0998</v>
      </c>
      <c r="F22" s="12">
        <v>0.0989</v>
      </c>
      <c r="G22" s="12">
        <v>9.0E-4</v>
      </c>
      <c r="H22" s="12">
        <v>900.0</v>
      </c>
      <c r="I22" s="13">
        <v>1.8</v>
      </c>
      <c r="J22" s="14">
        <v>2.0200722E7</v>
      </c>
      <c r="K22" s="21"/>
      <c r="L22" s="16"/>
      <c r="M22" s="14" t="s">
        <v>17</v>
      </c>
      <c r="N22" s="14" t="s">
        <v>17</v>
      </c>
      <c r="O22" s="18"/>
    </row>
    <row r="23" ht="12.75" customHeight="1">
      <c r="A23" s="19" t="s">
        <v>37</v>
      </c>
      <c r="B23" s="9">
        <v>44033.0</v>
      </c>
      <c r="C23" s="10">
        <v>0.42291666666666666</v>
      </c>
      <c r="D23" s="11">
        <v>500.0</v>
      </c>
      <c r="E23" s="12">
        <v>0.1008</v>
      </c>
      <c r="F23" s="12">
        <v>0.0995</v>
      </c>
      <c r="G23" s="12">
        <v>0.0013</v>
      </c>
      <c r="H23" s="12">
        <v>1300.0</v>
      </c>
      <c r="I23" s="13">
        <v>2.6</v>
      </c>
      <c r="J23" s="14">
        <v>2.0200722E7</v>
      </c>
      <c r="K23" s="21"/>
      <c r="L23" s="16"/>
      <c r="M23" s="14" t="s">
        <v>17</v>
      </c>
      <c r="N23" s="14" t="s">
        <v>17</v>
      </c>
      <c r="O23" s="18"/>
    </row>
    <row r="24" ht="12.75" customHeight="1">
      <c r="A24" s="19" t="s">
        <v>38</v>
      </c>
      <c r="B24" s="9">
        <v>44033.0</v>
      </c>
      <c r="C24" s="10">
        <v>0.3902777777777778</v>
      </c>
      <c r="D24" s="11">
        <v>500.0</v>
      </c>
      <c r="E24" s="12">
        <v>0.0999</v>
      </c>
      <c r="F24" s="12">
        <v>0.0987</v>
      </c>
      <c r="G24" s="12">
        <v>0.0012</v>
      </c>
      <c r="H24" s="12">
        <v>1200.0</v>
      </c>
      <c r="I24" s="13">
        <v>2.4</v>
      </c>
      <c r="J24" s="14">
        <v>2.0200722E7</v>
      </c>
      <c r="K24" s="21"/>
      <c r="L24" s="16"/>
      <c r="M24" s="14" t="s">
        <v>17</v>
      </c>
      <c r="N24" s="14" t="s">
        <v>17</v>
      </c>
      <c r="O24" s="18"/>
    </row>
    <row r="25" ht="12.75" customHeight="1">
      <c r="A25" s="19" t="s">
        <v>39</v>
      </c>
      <c r="B25" s="9">
        <v>44033.0</v>
      </c>
      <c r="C25" s="10">
        <v>0.40625</v>
      </c>
      <c r="D25" s="11">
        <v>500.0</v>
      </c>
      <c r="E25" s="12">
        <v>0.0996</v>
      </c>
      <c r="F25" s="12">
        <v>0.0985</v>
      </c>
      <c r="G25" s="12">
        <v>0.0011</v>
      </c>
      <c r="H25" s="12">
        <v>1100.0</v>
      </c>
      <c r="I25" s="13">
        <v>2.2</v>
      </c>
      <c r="J25" s="14">
        <v>2.0200722E7</v>
      </c>
      <c r="K25" s="21"/>
      <c r="L25" s="16"/>
      <c r="M25" s="14" t="s">
        <v>17</v>
      </c>
      <c r="N25" s="14" t="s">
        <v>17</v>
      </c>
      <c r="O25" s="18"/>
    </row>
    <row r="26" ht="12.75" customHeight="1">
      <c r="A26" s="19" t="s">
        <v>40</v>
      </c>
      <c r="B26" s="9">
        <v>44033.0</v>
      </c>
      <c r="C26" s="10">
        <v>0.375</v>
      </c>
      <c r="D26" s="11">
        <v>500.0</v>
      </c>
      <c r="E26" s="12">
        <v>0.1003</v>
      </c>
      <c r="F26" s="12">
        <v>0.1003</v>
      </c>
      <c r="G26" s="12">
        <v>0.0</v>
      </c>
      <c r="H26" s="12">
        <v>0.0</v>
      </c>
      <c r="I26" s="13">
        <v>0.0</v>
      </c>
      <c r="J26" s="14">
        <v>2.0200722E7</v>
      </c>
      <c r="K26" s="21"/>
      <c r="L26" s="16"/>
      <c r="M26" s="14" t="s">
        <v>17</v>
      </c>
      <c r="N26" s="14" t="s">
        <v>17</v>
      </c>
      <c r="O26" s="18"/>
    </row>
    <row r="27" ht="12.75" customHeight="1"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  <row r="1000" ht="12.75" customHeight="1">
      <c r="L1000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/>
      <c r="B1" s="22"/>
      <c r="C1" s="22"/>
      <c r="D1" s="23" t="s">
        <v>41</v>
      </c>
      <c r="E1" s="22"/>
      <c r="F1" s="22"/>
      <c r="G1" s="2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42</v>
      </c>
      <c r="B2" s="26"/>
      <c r="C2" s="22" t="s">
        <v>43</v>
      </c>
      <c r="D2" s="27" t="s">
        <v>44</v>
      </c>
      <c r="E2" s="22"/>
      <c r="F2" s="28" t="s">
        <v>45</v>
      </c>
      <c r="G2" s="2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9" t="s">
        <v>46</v>
      </c>
      <c r="B3" s="30" t="s">
        <v>47</v>
      </c>
      <c r="C3" s="30" t="s">
        <v>48</v>
      </c>
      <c r="D3" s="30" t="s">
        <v>49</v>
      </c>
      <c r="E3" s="30" t="s">
        <v>50</v>
      </c>
      <c r="F3" s="31" t="s">
        <v>51</v>
      </c>
      <c r="G3" s="30" t="s">
        <v>52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32" t="s">
        <v>53</v>
      </c>
      <c r="B4" s="33">
        <v>0.3645833333333333</v>
      </c>
      <c r="C4" s="33">
        <v>0.375</v>
      </c>
      <c r="D4" s="33">
        <v>0.3333333333333333</v>
      </c>
      <c r="E4" s="33">
        <v>0.3875</v>
      </c>
      <c r="F4" s="33">
        <v>0.42083333333333334</v>
      </c>
      <c r="G4" s="33">
        <v>0.44097222222222227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34" t="s">
        <v>4</v>
      </c>
      <c r="B5" s="34">
        <v>300.0</v>
      </c>
      <c r="C5" s="34">
        <v>300.0</v>
      </c>
      <c r="D5" s="34">
        <v>300.0</v>
      </c>
      <c r="E5" s="34">
        <v>300.0</v>
      </c>
      <c r="F5" s="34">
        <v>300.0</v>
      </c>
      <c r="G5" s="34">
        <v>300.0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34" t="s">
        <v>54</v>
      </c>
      <c r="B6" s="35">
        <v>0.1015</v>
      </c>
      <c r="C6" s="35">
        <v>0.1018</v>
      </c>
      <c r="D6" s="35">
        <v>0.1584</v>
      </c>
      <c r="E6" s="35">
        <v>0.1156</v>
      </c>
      <c r="F6" s="35">
        <v>0.1018</v>
      </c>
      <c r="G6" s="35">
        <v>0.106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34" t="s">
        <v>55</v>
      </c>
      <c r="B7" s="35">
        <v>0.0996</v>
      </c>
      <c r="C7" s="35">
        <v>0.1</v>
      </c>
      <c r="D7" s="35">
        <v>0.1018</v>
      </c>
      <c r="E7" s="35">
        <v>0.1019</v>
      </c>
      <c r="F7" s="35">
        <v>0.1008</v>
      </c>
      <c r="G7" s="35">
        <v>0.1002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/>
      <c r="B8" s="35">
        <f t="shared" ref="B8:G8" si="1">B6-B7</f>
        <v>0.0019</v>
      </c>
      <c r="C8" s="35">
        <f t="shared" si="1"/>
        <v>0.0018</v>
      </c>
      <c r="D8" s="35">
        <f t="shared" si="1"/>
        <v>0.0566</v>
      </c>
      <c r="E8" s="35">
        <f t="shared" si="1"/>
        <v>0.0137</v>
      </c>
      <c r="F8" s="35">
        <f t="shared" si="1"/>
        <v>0.001</v>
      </c>
      <c r="G8" s="35">
        <f t="shared" si="1"/>
        <v>0.0058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/>
      <c r="B9" s="35">
        <f t="shared" ref="B9:G9" si="2">B8*1000000</f>
        <v>1900</v>
      </c>
      <c r="C9" s="35">
        <f t="shared" si="2"/>
        <v>1800</v>
      </c>
      <c r="D9" s="35">
        <f t="shared" si="2"/>
        <v>56600</v>
      </c>
      <c r="E9" s="35">
        <f t="shared" si="2"/>
        <v>13700</v>
      </c>
      <c r="F9" s="35">
        <f t="shared" si="2"/>
        <v>1000</v>
      </c>
      <c r="G9" s="35">
        <f t="shared" si="2"/>
        <v>5800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34" t="s">
        <v>8</v>
      </c>
      <c r="B10" s="36">
        <f t="shared" ref="B10:G10" si="3">B9/B5</f>
        <v>6.333333333</v>
      </c>
      <c r="C10" s="36">
        <f t="shared" si="3"/>
        <v>6</v>
      </c>
      <c r="D10" s="36">
        <f t="shared" si="3"/>
        <v>188.6666667</v>
      </c>
      <c r="E10" s="36">
        <f t="shared" si="3"/>
        <v>45.66666667</v>
      </c>
      <c r="F10" s="36">
        <f t="shared" si="3"/>
        <v>3.333333333</v>
      </c>
      <c r="G10" s="36">
        <f t="shared" si="3"/>
        <v>19.33333333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 t="s">
        <v>43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 t="s">
        <v>42</v>
      </c>
      <c r="B13" s="26"/>
      <c r="C13" s="22" t="s">
        <v>43</v>
      </c>
      <c r="D13" s="27" t="s">
        <v>56</v>
      </c>
      <c r="E13" s="22"/>
      <c r="F13" s="27" t="s">
        <v>57</v>
      </c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9" t="s">
        <v>46</v>
      </c>
      <c r="B14" s="30" t="s">
        <v>58</v>
      </c>
      <c r="C14" s="30" t="s">
        <v>59</v>
      </c>
      <c r="D14" s="30" t="s">
        <v>60</v>
      </c>
      <c r="E14" s="30" t="s">
        <v>61</v>
      </c>
      <c r="F14" s="30" t="s">
        <v>62</v>
      </c>
      <c r="G14" s="30" t="s">
        <v>63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2" t="s">
        <v>53</v>
      </c>
      <c r="B15" s="33">
        <v>0.4548611111111111</v>
      </c>
      <c r="C15" s="33">
        <v>0.47222222222222227</v>
      </c>
      <c r="D15" s="33">
        <v>0.40625</v>
      </c>
      <c r="E15" s="33">
        <v>0.3541666666666667</v>
      </c>
      <c r="F15" s="33">
        <v>0.3263888888888889</v>
      </c>
      <c r="G15" s="33">
        <v>0.4375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34" t="s">
        <v>4</v>
      </c>
      <c r="B16" s="34">
        <v>300.0</v>
      </c>
      <c r="C16" s="34">
        <v>300.0</v>
      </c>
      <c r="D16" s="34">
        <v>300.0</v>
      </c>
      <c r="E16" s="34">
        <v>300.0</v>
      </c>
      <c r="F16" s="34">
        <v>300.0</v>
      </c>
      <c r="G16" s="34">
        <v>300.0</v>
      </c>
      <c r="H16" s="24"/>
      <c r="I16" s="24"/>
      <c r="J16" s="24" t="s">
        <v>43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34" t="s">
        <v>54</v>
      </c>
      <c r="B17" s="35">
        <v>0.1072</v>
      </c>
      <c r="C17" s="35">
        <v>0.106</v>
      </c>
      <c r="D17" s="35">
        <v>0.1004</v>
      </c>
      <c r="E17" s="35">
        <v>0.1067</v>
      </c>
      <c r="F17" s="35">
        <v>0.1304</v>
      </c>
      <c r="G17" s="35">
        <v>0.1065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4" t="s">
        <v>55</v>
      </c>
      <c r="B18" s="35">
        <v>0.1004</v>
      </c>
      <c r="C18" s="35">
        <v>0.1004</v>
      </c>
      <c r="D18" s="35">
        <v>0.1</v>
      </c>
      <c r="E18" s="35">
        <v>0.1005</v>
      </c>
      <c r="F18" s="35">
        <v>0.1003</v>
      </c>
      <c r="G18" s="35">
        <v>0.1009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/>
      <c r="B19" s="35">
        <f t="shared" ref="B19:G19" si="4">B17-B18</f>
        <v>0.0068</v>
      </c>
      <c r="C19" s="35">
        <f t="shared" si="4"/>
        <v>0.0056</v>
      </c>
      <c r="D19" s="35">
        <f t="shared" si="4"/>
        <v>0.0004</v>
      </c>
      <c r="E19" s="35">
        <f t="shared" si="4"/>
        <v>0.0062</v>
      </c>
      <c r="F19" s="35">
        <f t="shared" si="4"/>
        <v>0.0301</v>
      </c>
      <c r="G19" s="35">
        <f t="shared" si="4"/>
        <v>0.0056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/>
      <c r="B20" s="35">
        <f t="shared" ref="B20:G20" si="5">B19*1000000</f>
        <v>6800</v>
      </c>
      <c r="C20" s="35">
        <f t="shared" si="5"/>
        <v>5600</v>
      </c>
      <c r="D20" s="35">
        <f t="shared" si="5"/>
        <v>400</v>
      </c>
      <c r="E20" s="35">
        <f t="shared" si="5"/>
        <v>6200</v>
      </c>
      <c r="F20" s="35">
        <f t="shared" si="5"/>
        <v>30100</v>
      </c>
      <c r="G20" s="35">
        <f t="shared" si="5"/>
        <v>5600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34" t="s">
        <v>8</v>
      </c>
      <c r="B21" s="36">
        <f t="shared" ref="B21:G21" si="6">B20/B16</f>
        <v>22.66666667</v>
      </c>
      <c r="C21" s="36">
        <f t="shared" si="6"/>
        <v>18.66666667</v>
      </c>
      <c r="D21" s="36">
        <f t="shared" si="6"/>
        <v>1.333333333</v>
      </c>
      <c r="E21" s="36">
        <f t="shared" si="6"/>
        <v>20.66666667</v>
      </c>
      <c r="F21" s="36">
        <f t="shared" si="6"/>
        <v>100.3333333</v>
      </c>
      <c r="G21" s="36">
        <f t="shared" si="6"/>
        <v>18.66666667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5" t="s">
        <v>42</v>
      </c>
      <c r="B24" s="26"/>
      <c r="C24" s="22" t="s">
        <v>43</v>
      </c>
      <c r="D24" s="27" t="s">
        <v>64</v>
      </c>
      <c r="E24" s="22"/>
      <c r="F24" s="27" t="s">
        <v>57</v>
      </c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9" t="s">
        <v>46</v>
      </c>
      <c r="B25" s="30" t="s">
        <v>65</v>
      </c>
      <c r="C25" s="30" t="s">
        <v>66</v>
      </c>
      <c r="D25" s="30" t="s">
        <v>67</v>
      </c>
      <c r="E25" s="30" t="s">
        <v>68</v>
      </c>
      <c r="F25" s="30" t="s">
        <v>69</v>
      </c>
      <c r="G25" s="30" t="s">
        <v>70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2" t="s">
        <v>53</v>
      </c>
      <c r="B26" s="33">
        <v>0.3541666666666667</v>
      </c>
      <c r="C26" s="33">
        <v>0.3645833333333333</v>
      </c>
      <c r="D26" s="33">
        <v>0.40625</v>
      </c>
      <c r="E26" s="33">
        <v>0.4444444444444444</v>
      </c>
      <c r="F26" s="33">
        <v>0.2722222222222222</v>
      </c>
      <c r="G26" s="33">
        <v>0.32569444444444445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34" t="s">
        <v>4</v>
      </c>
      <c r="B27" s="34">
        <v>300.0</v>
      </c>
      <c r="C27" s="34">
        <v>300.0</v>
      </c>
      <c r="D27" s="34">
        <v>300.0</v>
      </c>
      <c r="E27" s="34">
        <v>300.0</v>
      </c>
      <c r="F27" s="34">
        <v>300.0</v>
      </c>
      <c r="G27" s="34">
        <v>300.0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4" t="s">
        <v>54</v>
      </c>
      <c r="B28" s="35">
        <v>0.1052</v>
      </c>
      <c r="C28" s="35">
        <v>0.1054</v>
      </c>
      <c r="D28" s="35">
        <v>0.1056</v>
      </c>
      <c r="E28" s="35">
        <v>0.1002</v>
      </c>
      <c r="F28" s="35">
        <v>0.1039</v>
      </c>
      <c r="G28" s="35">
        <v>0.1057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34" t="s">
        <v>55</v>
      </c>
      <c r="B29" s="35">
        <v>0.1008</v>
      </c>
      <c r="C29" s="35">
        <v>0.1001</v>
      </c>
      <c r="D29" s="35">
        <v>0.1009</v>
      </c>
      <c r="E29" s="35">
        <v>0.0999</v>
      </c>
      <c r="F29" s="35">
        <v>0.1003</v>
      </c>
      <c r="G29" s="35">
        <v>0.1007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/>
      <c r="B30" s="35">
        <f t="shared" ref="B30:G30" si="7">B28-B29</f>
        <v>0.0044</v>
      </c>
      <c r="C30" s="35">
        <f t="shared" si="7"/>
        <v>0.0053</v>
      </c>
      <c r="D30" s="35">
        <f t="shared" si="7"/>
        <v>0.0047</v>
      </c>
      <c r="E30" s="35">
        <f t="shared" si="7"/>
        <v>0.0003</v>
      </c>
      <c r="F30" s="35">
        <f t="shared" si="7"/>
        <v>0.0036</v>
      </c>
      <c r="G30" s="35">
        <f t="shared" si="7"/>
        <v>0.005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/>
      <c r="B31" s="35">
        <f t="shared" ref="B31:G31" si="8">B30*1000000</f>
        <v>4400</v>
      </c>
      <c r="C31" s="35">
        <f t="shared" si="8"/>
        <v>5300</v>
      </c>
      <c r="D31" s="35">
        <f t="shared" si="8"/>
        <v>4700</v>
      </c>
      <c r="E31" s="35">
        <f t="shared" si="8"/>
        <v>300</v>
      </c>
      <c r="F31" s="35">
        <f t="shared" si="8"/>
        <v>3600</v>
      </c>
      <c r="G31" s="35">
        <f t="shared" si="8"/>
        <v>5000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34" t="s">
        <v>8</v>
      </c>
      <c r="B32" s="36">
        <f t="shared" ref="B32:G32" si="9">B31/B27</f>
        <v>14.66666667</v>
      </c>
      <c r="C32" s="36">
        <f t="shared" si="9"/>
        <v>17.66666667</v>
      </c>
      <c r="D32" s="36">
        <f t="shared" si="9"/>
        <v>15.66666667</v>
      </c>
      <c r="E32" s="36">
        <f t="shared" si="9"/>
        <v>1</v>
      </c>
      <c r="F32" s="36">
        <f t="shared" si="9"/>
        <v>12</v>
      </c>
      <c r="G32" s="36">
        <f t="shared" si="9"/>
        <v>16.66666667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5" t="s">
        <v>42</v>
      </c>
      <c r="B35" s="26"/>
      <c r="C35" s="22" t="s">
        <v>43</v>
      </c>
      <c r="D35" s="27" t="s">
        <v>71</v>
      </c>
      <c r="E35" s="22"/>
      <c r="F35" s="27" t="s">
        <v>57</v>
      </c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9" t="s">
        <v>46</v>
      </c>
      <c r="B36" s="30" t="s">
        <v>72</v>
      </c>
      <c r="C36" s="30" t="s">
        <v>73</v>
      </c>
      <c r="D36" s="30" t="s">
        <v>74</v>
      </c>
      <c r="E36" s="30" t="s">
        <v>75</v>
      </c>
      <c r="F36" s="30">
        <v>79.5</v>
      </c>
      <c r="G36" s="30" t="s">
        <v>76</v>
      </c>
      <c r="H36" s="24"/>
      <c r="I36" s="24" t="s">
        <v>43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32" t="s">
        <v>53</v>
      </c>
      <c r="B37" s="33">
        <v>0.33888888888888885</v>
      </c>
      <c r="C37" s="33">
        <v>0.3652777777777778</v>
      </c>
      <c r="D37" s="33">
        <v>0.42291666666666666</v>
      </c>
      <c r="E37" s="33">
        <v>0.3902777777777778</v>
      </c>
      <c r="F37" s="33">
        <v>0.40625</v>
      </c>
      <c r="G37" s="33">
        <v>0.375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4" t="s">
        <v>4</v>
      </c>
      <c r="B38" s="34">
        <v>300.0</v>
      </c>
      <c r="C38" s="34">
        <v>500.0</v>
      </c>
      <c r="D38" s="34">
        <v>500.0</v>
      </c>
      <c r="E38" s="34">
        <v>500.0</v>
      </c>
      <c r="F38" s="34">
        <v>500.0</v>
      </c>
      <c r="G38" s="34">
        <v>500.0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34" t="s">
        <v>54</v>
      </c>
      <c r="B39" s="35">
        <v>0.1082</v>
      </c>
      <c r="C39" s="35">
        <v>0.0998</v>
      </c>
      <c r="D39" s="35">
        <v>0.1008</v>
      </c>
      <c r="E39" s="35">
        <v>0.0999</v>
      </c>
      <c r="F39" s="35">
        <v>0.0996</v>
      </c>
      <c r="G39" s="35">
        <v>0.1003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34" t="s">
        <v>55</v>
      </c>
      <c r="B40" s="35">
        <v>0.0992</v>
      </c>
      <c r="C40" s="35">
        <v>0.0989</v>
      </c>
      <c r="D40" s="35">
        <v>0.0995</v>
      </c>
      <c r="E40" s="35">
        <v>0.0987</v>
      </c>
      <c r="F40" s="35">
        <v>0.0985</v>
      </c>
      <c r="G40" s="35">
        <v>0.1003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/>
      <c r="B41" s="35">
        <f t="shared" ref="B41:G41" si="10">B39-B40</f>
        <v>0.009</v>
      </c>
      <c r="C41" s="35">
        <f t="shared" si="10"/>
        <v>0.0009</v>
      </c>
      <c r="D41" s="35">
        <f t="shared" si="10"/>
        <v>0.0013</v>
      </c>
      <c r="E41" s="35">
        <f t="shared" si="10"/>
        <v>0.0012</v>
      </c>
      <c r="F41" s="35">
        <f t="shared" si="10"/>
        <v>0.0011</v>
      </c>
      <c r="G41" s="35">
        <f t="shared" si="10"/>
        <v>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/>
      <c r="B42" s="35">
        <f t="shared" ref="B42:G42" si="11">B41*1000000</f>
        <v>9000</v>
      </c>
      <c r="C42" s="35">
        <f t="shared" si="11"/>
        <v>900</v>
      </c>
      <c r="D42" s="35">
        <f t="shared" si="11"/>
        <v>1300</v>
      </c>
      <c r="E42" s="35">
        <f t="shared" si="11"/>
        <v>1200</v>
      </c>
      <c r="F42" s="35">
        <f t="shared" si="11"/>
        <v>1100</v>
      </c>
      <c r="G42" s="35">
        <f t="shared" si="11"/>
        <v>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34" t="s">
        <v>8</v>
      </c>
      <c r="B43" s="36">
        <f t="shared" ref="B43:G43" si="12">B42/B38</f>
        <v>30</v>
      </c>
      <c r="C43" s="36">
        <f t="shared" si="12"/>
        <v>1.8</v>
      </c>
      <c r="D43" s="36">
        <f t="shared" si="12"/>
        <v>2.6</v>
      </c>
      <c r="E43" s="36">
        <f t="shared" si="12"/>
        <v>2.4</v>
      </c>
      <c r="F43" s="36">
        <f t="shared" si="12"/>
        <v>2.2</v>
      </c>
      <c r="G43" s="36">
        <f t="shared" si="12"/>
        <v>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37" t="s">
        <v>77</v>
      </c>
      <c r="H1" s="38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39" t="s">
        <v>78</v>
      </c>
      <c r="B2" s="40"/>
      <c r="C2" s="41" t="s">
        <v>43</v>
      </c>
      <c r="D2" s="42" t="s">
        <v>79</v>
      </c>
      <c r="E2" s="43"/>
      <c r="F2" s="42" t="s">
        <v>57</v>
      </c>
      <c r="G2" s="44" t="s">
        <v>80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45" t="s">
        <v>46</v>
      </c>
      <c r="B3" s="19" t="s">
        <v>47</v>
      </c>
      <c r="C3" s="19" t="s">
        <v>48</v>
      </c>
      <c r="D3" s="19" t="s">
        <v>49</v>
      </c>
      <c r="E3" s="19" t="s">
        <v>50</v>
      </c>
      <c r="F3" s="46" t="s">
        <v>51</v>
      </c>
      <c r="G3" s="47" t="s">
        <v>52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48" t="s">
        <v>81</v>
      </c>
      <c r="B4" s="49">
        <v>0.4263888888888889</v>
      </c>
      <c r="C4" s="49">
        <v>0.4277777777777778</v>
      </c>
      <c r="D4" s="49">
        <v>0.3972222222222222</v>
      </c>
      <c r="E4" s="49">
        <v>0.3854166666666667</v>
      </c>
      <c r="F4" s="49">
        <v>0.4201388888888889</v>
      </c>
      <c r="G4" s="50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51" t="s">
        <v>4</v>
      </c>
      <c r="B5" s="52">
        <v>300.0</v>
      </c>
      <c r="C5" s="52">
        <v>300.0</v>
      </c>
      <c r="D5" s="52">
        <v>100.0</v>
      </c>
      <c r="E5" s="52">
        <v>300.0</v>
      </c>
      <c r="F5" s="52">
        <v>300.0</v>
      </c>
      <c r="G5" s="53">
        <v>300.0</v>
      </c>
      <c r="H5" s="3"/>
      <c r="I5" s="3"/>
      <c r="J5" s="3"/>
      <c r="K5" s="3"/>
      <c r="L5" s="54"/>
      <c r="M5" s="3"/>
      <c r="N5" s="3"/>
      <c r="O5" s="3"/>
      <c r="P5" s="3"/>
      <c r="Q5" s="3"/>
      <c r="R5" s="3"/>
    </row>
    <row r="6" ht="12.75" customHeight="1">
      <c r="A6" s="55" t="s">
        <v>54</v>
      </c>
      <c r="B6" s="56">
        <v>0.1047</v>
      </c>
      <c r="C6" s="56">
        <v>0.1051</v>
      </c>
      <c r="D6" s="56">
        <v>0.1537</v>
      </c>
      <c r="E6" s="56">
        <v>0.1337</v>
      </c>
      <c r="F6" s="56">
        <v>0.1095</v>
      </c>
      <c r="G6" s="57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55" t="s">
        <v>55</v>
      </c>
      <c r="B7" s="56">
        <v>0.1004</v>
      </c>
      <c r="C7" s="56">
        <v>0.1011</v>
      </c>
      <c r="D7" s="56">
        <v>0.0986</v>
      </c>
      <c r="E7" s="56">
        <v>0.1016</v>
      </c>
      <c r="F7" s="56">
        <v>0.1014</v>
      </c>
      <c r="G7" s="57">
        <v>0.1006</v>
      </c>
      <c r="H7" s="3"/>
      <c r="I7" s="3"/>
      <c r="J7" s="3"/>
      <c r="K7" s="58"/>
      <c r="L7" s="3"/>
      <c r="M7" s="3"/>
      <c r="N7" s="3"/>
      <c r="O7" s="3"/>
      <c r="P7" s="3"/>
      <c r="Q7" s="3"/>
      <c r="R7" s="3"/>
    </row>
    <row r="8" ht="12.75" customHeight="1">
      <c r="A8" s="59"/>
      <c r="B8" s="56">
        <f t="shared" ref="B8:G8" si="1">B6-B7</f>
        <v>0.0043</v>
      </c>
      <c r="C8" s="56">
        <f t="shared" si="1"/>
        <v>0.004</v>
      </c>
      <c r="D8" s="56">
        <f t="shared" si="1"/>
        <v>0.0551</v>
      </c>
      <c r="E8" s="56">
        <f t="shared" si="1"/>
        <v>0.0321</v>
      </c>
      <c r="F8" s="56">
        <f t="shared" si="1"/>
        <v>0.0081</v>
      </c>
      <c r="G8" s="57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60"/>
      <c r="B9" s="56">
        <f t="shared" ref="B9:G9" si="2">B8*1000000</f>
        <v>4300</v>
      </c>
      <c r="C9" s="56">
        <f t="shared" si="2"/>
        <v>4000</v>
      </c>
      <c r="D9" s="56">
        <f t="shared" si="2"/>
        <v>55100</v>
      </c>
      <c r="E9" s="56">
        <f t="shared" si="2"/>
        <v>32100</v>
      </c>
      <c r="F9" s="56">
        <f t="shared" si="2"/>
        <v>8100</v>
      </c>
      <c r="G9" s="57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61" t="s">
        <v>8</v>
      </c>
      <c r="B10" s="62">
        <f t="shared" ref="B10:G10" si="3">B9/B5</f>
        <v>14.33333333</v>
      </c>
      <c r="C10" s="62">
        <f t="shared" si="3"/>
        <v>13.33333333</v>
      </c>
      <c r="D10" s="62">
        <f t="shared" si="3"/>
        <v>551</v>
      </c>
      <c r="E10" s="62">
        <f t="shared" si="3"/>
        <v>107</v>
      </c>
      <c r="F10" s="62">
        <f t="shared" si="3"/>
        <v>27</v>
      </c>
      <c r="G10" s="63">
        <f t="shared" si="3"/>
        <v>14</v>
      </c>
      <c r="H10" s="3"/>
      <c r="I10" s="64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65" t="s">
        <v>43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39" t="s">
        <v>78</v>
      </c>
      <c r="B13" s="40"/>
      <c r="C13" s="41" t="s">
        <v>43</v>
      </c>
      <c r="D13" s="42" t="s">
        <v>79</v>
      </c>
      <c r="E13" s="43"/>
      <c r="F13" s="42" t="s">
        <v>57</v>
      </c>
      <c r="G13" s="44" t="s">
        <v>80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45" t="s">
        <v>46</v>
      </c>
      <c r="B14" s="19" t="s">
        <v>58</v>
      </c>
      <c r="C14" s="19" t="s">
        <v>59</v>
      </c>
      <c r="D14" s="66" t="s">
        <v>60</v>
      </c>
      <c r="E14" s="67" t="s">
        <v>61</v>
      </c>
      <c r="F14" s="47" t="s">
        <v>62</v>
      </c>
      <c r="G14" s="47" t="s">
        <v>63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48" t="s">
        <v>82</v>
      </c>
      <c r="B15" s="49">
        <v>0.4513888888888889</v>
      </c>
      <c r="C15" s="49">
        <v>0.4756944444444444</v>
      </c>
      <c r="D15" s="49">
        <v>0.5027777777777778</v>
      </c>
      <c r="E15" s="49">
        <v>0.40972222222222227</v>
      </c>
      <c r="F15" s="49">
        <v>0.48055555555555557</v>
      </c>
      <c r="G15" s="50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51" t="s">
        <v>4</v>
      </c>
      <c r="B16" s="52">
        <v>300.0</v>
      </c>
      <c r="C16" s="52">
        <v>300.0</v>
      </c>
      <c r="D16" s="52">
        <v>300.0</v>
      </c>
      <c r="E16" s="52">
        <v>300.0</v>
      </c>
      <c r="F16" s="52">
        <v>300.0</v>
      </c>
      <c r="G16" s="53">
        <v>300.0</v>
      </c>
      <c r="H16" s="3"/>
      <c r="I16" s="3"/>
      <c r="J16" s="3" t="s">
        <v>43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55" t="s">
        <v>54</v>
      </c>
      <c r="B17" s="56">
        <v>0.1038</v>
      </c>
      <c r="C17" s="56">
        <v>0.1028</v>
      </c>
      <c r="D17" s="56">
        <v>0.1018</v>
      </c>
      <c r="E17" s="56">
        <v>0.1053</v>
      </c>
      <c r="F17" s="56">
        <v>0.1043</v>
      </c>
      <c r="G17" s="57">
        <v>0.1026</v>
      </c>
      <c r="H17" s="68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55" t="s">
        <v>55</v>
      </c>
      <c r="B18" s="56">
        <v>0.1008</v>
      </c>
      <c r="C18" s="56">
        <v>0.0986</v>
      </c>
      <c r="D18" s="56">
        <v>0.1005</v>
      </c>
      <c r="E18" s="56">
        <v>0.1009</v>
      </c>
      <c r="F18" s="56">
        <v>0.1015</v>
      </c>
      <c r="G18" s="57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59"/>
      <c r="B19" s="56">
        <f t="shared" ref="B19:G19" si="4">B17-B18</f>
        <v>0.003</v>
      </c>
      <c r="C19" s="56">
        <f t="shared" si="4"/>
        <v>0.0042</v>
      </c>
      <c r="D19" s="56">
        <f t="shared" si="4"/>
        <v>0.0013</v>
      </c>
      <c r="E19" s="56">
        <f t="shared" si="4"/>
        <v>0.0044</v>
      </c>
      <c r="F19" s="56">
        <f t="shared" si="4"/>
        <v>0.0028</v>
      </c>
      <c r="G19" s="57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60"/>
      <c r="B20" s="56">
        <f t="shared" ref="B20:G20" si="5">B19*1000000</f>
        <v>3000</v>
      </c>
      <c r="C20" s="56">
        <f t="shared" si="5"/>
        <v>4200</v>
      </c>
      <c r="D20" s="56">
        <f t="shared" si="5"/>
        <v>1300</v>
      </c>
      <c r="E20" s="56">
        <f t="shared" si="5"/>
        <v>4400</v>
      </c>
      <c r="F20" s="56">
        <f t="shared" si="5"/>
        <v>2800</v>
      </c>
      <c r="G20" s="57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61" t="s">
        <v>8</v>
      </c>
      <c r="B21" s="62">
        <f t="shared" ref="B21:G21" si="6">B20/B16</f>
        <v>10</v>
      </c>
      <c r="C21" s="62">
        <f t="shared" si="6"/>
        <v>14</v>
      </c>
      <c r="D21" s="62">
        <f t="shared" si="6"/>
        <v>4.333333333</v>
      </c>
      <c r="E21" s="62">
        <f t="shared" si="6"/>
        <v>14.66666667</v>
      </c>
      <c r="F21" s="62">
        <f t="shared" si="6"/>
        <v>9.333333333</v>
      </c>
      <c r="G21" s="63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39" t="s">
        <v>78</v>
      </c>
      <c r="B24" s="40"/>
      <c r="C24" s="41" t="s">
        <v>43</v>
      </c>
      <c r="D24" s="42" t="s">
        <v>79</v>
      </c>
      <c r="E24" s="43"/>
      <c r="F24" s="42" t="s">
        <v>57</v>
      </c>
      <c r="G24" s="44" t="s">
        <v>80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45" t="s">
        <v>46</v>
      </c>
      <c r="B25" s="47" t="s">
        <v>65</v>
      </c>
      <c r="C25" s="19" t="s">
        <v>66</v>
      </c>
      <c r="D25" s="19" t="s">
        <v>67</v>
      </c>
      <c r="E25" s="19" t="s">
        <v>68</v>
      </c>
      <c r="F25" s="19" t="s">
        <v>69</v>
      </c>
      <c r="G25" s="47" t="s">
        <v>70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48" t="s">
        <v>82</v>
      </c>
      <c r="B26" s="49">
        <v>0.37916666666666665</v>
      </c>
      <c r="C26" s="49">
        <v>0.42569444444444443</v>
      </c>
      <c r="D26" s="49">
        <v>0.4284722222222222</v>
      </c>
      <c r="E26" s="49">
        <v>0.4513888888888889</v>
      </c>
      <c r="F26" s="49">
        <v>0.4152777777777778</v>
      </c>
      <c r="G26" s="50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51" t="s">
        <v>4</v>
      </c>
      <c r="B27" s="52">
        <v>300.0</v>
      </c>
      <c r="C27" s="52">
        <v>300.0</v>
      </c>
      <c r="D27" s="52">
        <v>300.0</v>
      </c>
      <c r="E27" s="52">
        <v>300.0</v>
      </c>
      <c r="F27" s="52">
        <v>300.0</v>
      </c>
      <c r="G27" s="53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55" t="s">
        <v>54</v>
      </c>
      <c r="B28" s="56">
        <v>0.1117</v>
      </c>
      <c r="C28" s="56">
        <v>0.1033</v>
      </c>
      <c r="D28" s="56">
        <v>0.1043</v>
      </c>
      <c r="E28" s="56">
        <v>0.1061</v>
      </c>
      <c r="F28" s="56">
        <v>0.1032</v>
      </c>
      <c r="G28" s="57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55" t="s">
        <v>55</v>
      </c>
      <c r="B29" s="56">
        <v>0.1001</v>
      </c>
      <c r="C29" s="56">
        <v>0.1012</v>
      </c>
      <c r="D29" s="56">
        <v>0.1019</v>
      </c>
      <c r="E29" s="56">
        <v>0.1023</v>
      </c>
      <c r="F29" s="69">
        <v>0.1011</v>
      </c>
      <c r="G29" s="57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59"/>
      <c r="B30" s="56">
        <f t="shared" ref="B30:G30" si="7">B28-B29</f>
        <v>0.0116</v>
      </c>
      <c r="C30" s="56">
        <f t="shared" si="7"/>
        <v>0.0021</v>
      </c>
      <c r="D30" s="56">
        <f t="shared" si="7"/>
        <v>0.0024</v>
      </c>
      <c r="E30" s="56">
        <f t="shared" si="7"/>
        <v>0.0038</v>
      </c>
      <c r="F30" s="56">
        <f t="shared" si="7"/>
        <v>0.0021</v>
      </c>
      <c r="G30" s="57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60"/>
      <c r="B31" s="56">
        <f t="shared" ref="B31:G31" si="8">B30*1000000</f>
        <v>11600</v>
      </c>
      <c r="C31" s="56">
        <f t="shared" si="8"/>
        <v>2100</v>
      </c>
      <c r="D31" s="56">
        <f t="shared" si="8"/>
        <v>2400</v>
      </c>
      <c r="E31" s="56">
        <f t="shared" si="8"/>
        <v>3800</v>
      </c>
      <c r="F31" s="56">
        <f t="shared" si="8"/>
        <v>2100</v>
      </c>
      <c r="G31" s="57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61" t="s">
        <v>8</v>
      </c>
      <c r="B32" s="62">
        <f t="shared" ref="B32:G32" si="9">B31/B27</f>
        <v>38.66666667</v>
      </c>
      <c r="C32" s="62">
        <f t="shared" si="9"/>
        <v>7</v>
      </c>
      <c r="D32" s="62">
        <f t="shared" si="9"/>
        <v>8</v>
      </c>
      <c r="E32" s="62">
        <f t="shared" si="9"/>
        <v>12.66666667</v>
      </c>
      <c r="F32" s="62">
        <f t="shared" si="9"/>
        <v>7</v>
      </c>
      <c r="G32" s="63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39" t="s">
        <v>78</v>
      </c>
      <c r="B35" s="40"/>
      <c r="C35" s="41" t="s">
        <v>43</v>
      </c>
      <c r="D35" s="42" t="s">
        <v>83</v>
      </c>
      <c r="E35" s="43"/>
      <c r="F35" s="42" t="s">
        <v>57</v>
      </c>
      <c r="G35" s="44" t="s">
        <v>80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45" t="s">
        <v>46</v>
      </c>
      <c r="B36" s="19" t="s">
        <v>72</v>
      </c>
      <c r="C36" s="19" t="s">
        <v>73</v>
      </c>
      <c r="D36" s="19" t="s">
        <v>74</v>
      </c>
      <c r="E36" s="19" t="s">
        <v>75</v>
      </c>
      <c r="F36" s="19">
        <v>79.5</v>
      </c>
      <c r="G36" s="47" t="s">
        <v>76</v>
      </c>
      <c r="H36" s="3"/>
      <c r="I36" s="3" t="s">
        <v>43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48" t="s">
        <v>81</v>
      </c>
      <c r="B37" s="49">
        <v>0.37152777777777773</v>
      </c>
      <c r="C37" s="49">
        <v>0.3048611111111111</v>
      </c>
      <c r="D37" s="49">
        <v>0.43402777777777773</v>
      </c>
      <c r="E37" s="49">
        <v>0.3986111111111111</v>
      </c>
      <c r="F37" s="49">
        <v>0.35833333333333334</v>
      </c>
      <c r="G37" s="50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51" t="s">
        <v>4</v>
      </c>
      <c r="B38" s="52">
        <v>300.0</v>
      </c>
      <c r="C38" s="52">
        <v>300.0</v>
      </c>
      <c r="D38" s="52">
        <v>300.0</v>
      </c>
      <c r="E38" s="52">
        <v>300.0</v>
      </c>
      <c r="F38" s="52">
        <v>300.0</v>
      </c>
      <c r="G38" s="53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55" t="s">
        <v>54</v>
      </c>
      <c r="B39" s="56">
        <v>0.1028</v>
      </c>
      <c r="C39" s="56">
        <v>0.1005</v>
      </c>
      <c r="D39" s="56">
        <v>0.1029</v>
      </c>
      <c r="E39" s="56">
        <v>0.1022</v>
      </c>
      <c r="F39" s="56">
        <v>0.1089</v>
      </c>
      <c r="G39" s="57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55" t="s">
        <v>55</v>
      </c>
      <c r="B40" s="56">
        <v>0.1004</v>
      </c>
      <c r="C40" s="56">
        <v>0.0996</v>
      </c>
      <c r="D40" s="56">
        <v>0.1011</v>
      </c>
      <c r="E40" s="56">
        <v>0.1013</v>
      </c>
      <c r="F40" s="69">
        <v>0.1024</v>
      </c>
      <c r="G40" s="70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59"/>
      <c r="B41" s="56">
        <f t="shared" ref="B41:G41" si="10">B39-B40</f>
        <v>0.0024</v>
      </c>
      <c r="C41" s="56">
        <f t="shared" si="10"/>
        <v>0.0009</v>
      </c>
      <c r="D41" s="56">
        <f t="shared" si="10"/>
        <v>0.0018</v>
      </c>
      <c r="E41" s="56">
        <f t="shared" si="10"/>
        <v>0.0009</v>
      </c>
      <c r="F41" s="56">
        <f t="shared" si="10"/>
        <v>0.0065</v>
      </c>
      <c r="G41" s="57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60"/>
      <c r="B42" s="56">
        <f t="shared" ref="B42:G42" si="11">B41*1000000</f>
        <v>2400</v>
      </c>
      <c r="C42" s="56">
        <f t="shared" si="11"/>
        <v>900</v>
      </c>
      <c r="D42" s="56">
        <f t="shared" si="11"/>
        <v>1800</v>
      </c>
      <c r="E42" s="56">
        <f t="shared" si="11"/>
        <v>900</v>
      </c>
      <c r="F42" s="56">
        <f t="shared" si="11"/>
        <v>6500</v>
      </c>
      <c r="G42" s="57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61" t="s">
        <v>8</v>
      </c>
      <c r="B43" s="62">
        <f t="shared" ref="B43:G43" si="12">B42/B38</f>
        <v>8</v>
      </c>
      <c r="C43" s="62">
        <f t="shared" si="12"/>
        <v>3</v>
      </c>
      <c r="D43" s="62">
        <f t="shared" si="12"/>
        <v>6</v>
      </c>
      <c r="E43" s="62">
        <f t="shared" si="12"/>
        <v>3</v>
      </c>
      <c r="F43" s="62">
        <f t="shared" si="12"/>
        <v>21.66666667</v>
      </c>
      <c r="G43" s="63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