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d0dd052dcf49e10/Documents/GitHub_Local/kenai-river-wqx/other/input/financial/"/>
    </mc:Choice>
  </mc:AlternateContent>
  <xr:revisionPtr revIDLastSave="4" documentId="11_2F3B3AF0CE7592940C598C142A24A7B126D3162A" xr6:coauthVersionLast="47" xr6:coauthVersionMax="47" xr10:uidLastSave="{5CA6CED5-B082-44A5-8ED1-90AAD8CE86D4}"/>
  <bookViews>
    <workbookView xWindow="33540" yWindow="-2640" windowWidth="21585" windowHeight="13920" xr2:uid="{00000000-000D-0000-FFFF-FFFF00000000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Sheet1!$A:$D,Sheet1!$1:$1</definedName>
    <definedName name="QB_COLUMN_2921" localSheetId="0" hidden="1">Sheet1!#REF!</definedName>
    <definedName name="QB_COLUMN_29210" localSheetId="0" hidden="1">Sheet1!$J$1</definedName>
    <definedName name="QB_COLUMN_29211" localSheetId="0" hidden="1">Sheet1!$K$1</definedName>
    <definedName name="QB_COLUMN_29212" localSheetId="0" hidden="1">Sheet1!$L$1</definedName>
    <definedName name="QB_COLUMN_29213" localSheetId="0" hidden="1">Sheet1!$M$1</definedName>
    <definedName name="QB_COLUMN_29214" localSheetId="0" hidden="1">Sheet1!$N$1</definedName>
    <definedName name="QB_COLUMN_29215" localSheetId="0" hidden="1">Sheet1!$O$1</definedName>
    <definedName name="QB_COLUMN_29216" localSheetId="0" hidden="1">Sheet1!$P$1</definedName>
    <definedName name="QB_COLUMN_29217" localSheetId="0" hidden="1">Sheet1!$Q$1</definedName>
    <definedName name="QB_COLUMN_29218" localSheetId="0" hidden="1">Sheet1!$R$1</definedName>
    <definedName name="QB_COLUMN_29219" localSheetId="0" hidden="1">Sheet1!$S$1</definedName>
    <definedName name="QB_COLUMN_2922" localSheetId="0" hidden="1">Sheet1!#REF!</definedName>
    <definedName name="QB_COLUMN_29220" localSheetId="0" hidden="1">Sheet1!$T$1</definedName>
    <definedName name="QB_COLUMN_29221" localSheetId="0" hidden="1">Sheet1!$U$1</definedName>
    <definedName name="QB_COLUMN_29222" localSheetId="0" hidden="1">Sheet1!$V$1</definedName>
    <definedName name="QB_COLUMN_2923" localSheetId="0" hidden="1">Sheet1!#REF!</definedName>
    <definedName name="QB_COLUMN_2924" localSheetId="0" hidden="1">Sheet1!#REF!</definedName>
    <definedName name="QB_COLUMN_2925" localSheetId="0" hidden="1">Sheet1!$E$1</definedName>
    <definedName name="QB_COLUMN_2926" localSheetId="0" hidden="1">Sheet1!$F$1</definedName>
    <definedName name="QB_COLUMN_2927" localSheetId="0" hidden="1">Sheet1!$G$1</definedName>
    <definedName name="QB_COLUMN_2928" localSheetId="0" hidden="1">Sheet1!$H$1</definedName>
    <definedName name="QB_COLUMN_2929" localSheetId="0" hidden="1">Sheet1!$I$1</definedName>
    <definedName name="QB_COLUMN_2930" localSheetId="0" hidden="1">Sheet1!$W$1</definedName>
    <definedName name="QB_DATA_0" localSheetId="0" hidden="1">Sheet1!$4:$4,Sheet1!$5:$5,Sheet1!$6:$6,Sheet1!$9:$9,Sheet1!$10:$10,Sheet1!$11:$11,Sheet1!$12:$12,Sheet1!$13:$13,Sheet1!$14:$14,Sheet1!$15:$15,Sheet1!$16:$16,Sheet1!$17:$17,Sheet1!$18:$18,Sheet1!$19:$19,Sheet1!$20:$20,Sheet1!$21:$21</definedName>
    <definedName name="QB_DATA_1" localSheetId="0" hidden="1">Sheet1!$22:$22,Sheet1!$23:$23,Sheet1!$24:$24,Sheet1!$25:$25,Sheet1!$26:$26,Sheet1!$27:$27,Sheet1!$28:$28,Sheet1!$29:$29,Sheet1!$30:$30,Sheet1!$31:$31,Sheet1!$32:$32,Sheet1!$37:$37,Sheet1!$38:$38,Sheet1!$41:$41,Sheet1!$42:$42</definedName>
    <definedName name="QB_FORMULA_0" localSheetId="0" hidden="1">Sheet1!$W$4,Sheet1!$W$5,Sheet1!$W$6,Sheet1!#REF!,Sheet1!#REF!,Sheet1!#REF!,Sheet1!#REF!,Sheet1!$E$7,Sheet1!$F$7,Sheet1!$G$7,Sheet1!$H$7,Sheet1!$I$7,Sheet1!$J$7,Sheet1!$K$7,Sheet1!$L$7,Sheet1!$M$7</definedName>
    <definedName name="QB_FORMULA_1" localSheetId="0" hidden="1">Sheet1!$N$7,Sheet1!$O$7,Sheet1!$P$7,Sheet1!$Q$7,Sheet1!$R$7,Sheet1!$S$7,Sheet1!$T$7,Sheet1!$U$7,Sheet1!$V$7,Sheet1!$W$7,Sheet1!$W$9,Sheet1!$W$10,Sheet1!$W$11,Sheet1!$W$12,Sheet1!$W$13,Sheet1!$W$14</definedName>
    <definedName name="QB_FORMULA_10" localSheetId="0" hidden="1">Sheet1!$O$44,Sheet1!$P$44,Sheet1!$Q$44,Sheet1!$R$44,Sheet1!$S$44,Sheet1!$T$44,Sheet1!$U$44,Sheet1!$V$44,Sheet1!$W$44,Sheet1!#REF!,Sheet1!#REF!,Sheet1!#REF!,Sheet1!#REF!,Sheet1!$E$45,Sheet1!$F$45,Sheet1!$G$45</definedName>
    <definedName name="QB_FORMULA_11" localSheetId="0" hidden="1">Sheet1!$H$45,Sheet1!$I$45,Sheet1!$J$45,Sheet1!$K$45,Sheet1!$L$45,Sheet1!$M$45,Sheet1!$N$45,Sheet1!$O$45,Sheet1!$P$45,Sheet1!$Q$45,Sheet1!$R$45,Sheet1!$S$45,Sheet1!$T$45,Sheet1!$U$45,Sheet1!$V$45,Sheet1!$W$45</definedName>
    <definedName name="QB_FORMULA_2" localSheetId="0" hidden="1">Sheet1!$W$15,Sheet1!$W$16,Sheet1!$W$17,Sheet1!$W$18,Sheet1!$W$19,Sheet1!$W$20,Sheet1!$W$21,Sheet1!$W$22,Sheet1!$W$23,Sheet1!$W$24,Sheet1!$W$25,Sheet1!$W$26,Sheet1!$W$27,Sheet1!$W$28,Sheet1!$W$29,Sheet1!$W$30</definedName>
    <definedName name="QB_FORMULA_3" localSheetId="0" hidden="1">Sheet1!$W$31,Sheet1!$W$32,Sheet1!#REF!,Sheet1!#REF!,Sheet1!#REF!,Sheet1!#REF!,Sheet1!$E$33,Sheet1!$F$33,Sheet1!$G$33,Sheet1!$H$33,Sheet1!$I$33,Sheet1!$J$33,Sheet1!$K$33,Sheet1!$L$33,Sheet1!$M$33,Sheet1!$N$33</definedName>
    <definedName name="QB_FORMULA_4" localSheetId="0" hidden="1">Sheet1!$O$33,Sheet1!$P$33,Sheet1!$Q$33,Sheet1!$R$33,Sheet1!$S$33,Sheet1!$T$33,Sheet1!$U$33,Sheet1!$V$33,Sheet1!$W$33,Sheet1!#REF!,Sheet1!#REF!,Sheet1!#REF!,Sheet1!#REF!,Sheet1!$E$34,Sheet1!$F$34,Sheet1!$G$34</definedName>
    <definedName name="QB_FORMULA_5" localSheetId="0" hidden="1">Sheet1!$H$34,Sheet1!$I$34,Sheet1!$J$34,Sheet1!$K$34,Sheet1!$L$34,Sheet1!$M$34,Sheet1!$N$34,Sheet1!$O$34,Sheet1!$P$34,Sheet1!$Q$34,Sheet1!$R$34,Sheet1!$S$34,Sheet1!$T$34,Sheet1!$U$34,Sheet1!$V$34,Sheet1!$W$34</definedName>
    <definedName name="QB_FORMULA_6" localSheetId="0" hidden="1">Sheet1!$W$37,Sheet1!$W$38,Sheet1!#REF!,Sheet1!#REF!,Sheet1!#REF!,Sheet1!#REF!,Sheet1!$E$39,Sheet1!$F$39,Sheet1!$G$39,Sheet1!$H$39,Sheet1!$I$39,Sheet1!$J$39,Sheet1!$K$39,Sheet1!$L$39,Sheet1!$M$39,Sheet1!$N$39</definedName>
    <definedName name="QB_FORMULA_7" localSheetId="0" hidden="1">Sheet1!$O$39,Sheet1!$P$39,Sheet1!$Q$39,Sheet1!$R$39,Sheet1!$S$39,Sheet1!$T$39,Sheet1!$U$39,Sheet1!$V$39,Sheet1!$W$39,Sheet1!$W$41,Sheet1!$W$42,Sheet1!#REF!,Sheet1!#REF!,Sheet1!#REF!,Sheet1!#REF!,Sheet1!$E$43</definedName>
    <definedName name="QB_FORMULA_8" localSheetId="0" hidden="1">Sheet1!$F$43,Sheet1!$G$43,Sheet1!$H$43,Sheet1!$I$43,Sheet1!$J$43,Sheet1!$K$43,Sheet1!$L$43,Sheet1!$M$43,Sheet1!$N$43,Sheet1!$O$43,Sheet1!$P$43,Sheet1!$Q$43,Sheet1!$R$43,Sheet1!$S$43,Sheet1!$T$43,Sheet1!$U$43</definedName>
    <definedName name="QB_FORMULA_9" localSheetId="0" hidden="1">Sheet1!$V$43,Sheet1!$W$43,Sheet1!#REF!,Sheet1!#REF!,Sheet1!#REF!,Sheet1!#REF!,Sheet1!$E$44,Sheet1!$F$44,Sheet1!$G$44,Sheet1!$H$44,Sheet1!$I$44,Sheet1!$J$44,Sheet1!$K$44,Sheet1!$L$44,Sheet1!$M$44,Sheet1!$N$44</definedName>
    <definedName name="QB_ROW_110230" localSheetId="0" hidden="1">Sheet1!$D$12</definedName>
    <definedName name="QB_ROW_118230" localSheetId="0" hidden="1">Sheet1!$D$24</definedName>
    <definedName name="QB_ROW_121230" localSheetId="0" hidden="1">Sheet1!$D$13</definedName>
    <definedName name="QB_ROW_12330" localSheetId="0" hidden="1">Sheet1!$D$17</definedName>
    <definedName name="QB_ROW_130230" localSheetId="0" hidden="1">Sheet1!$D$30</definedName>
    <definedName name="QB_ROW_14230" localSheetId="0" hidden="1">Sheet1!$D$14</definedName>
    <definedName name="QB_ROW_164230" localSheetId="0" hidden="1">Sheet1!$D$16</definedName>
    <definedName name="QB_ROW_173230" localSheetId="0" hidden="1">Sheet1!$D$37</definedName>
    <definedName name="QB_ROW_174230" localSheetId="0" hidden="1">Sheet1!$D$41</definedName>
    <definedName name="QB_ROW_18230" localSheetId="0" hidden="1">Sheet1!$D$18</definedName>
    <definedName name="QB_ROW_18301" localSheetId="0" hidden="1">Sheet1!$A$45</definedName>
    <definedName name="QB_ROW_19011" localSheetId="0" hidden="1">Sheet1!$B$2</definedName>
    <definedName name="QB_ROW_19230" localSheetId="0" hidden="1">Sheet1!$D$20</definedName>
    <definedName name="QB_ROW_19311" localSheetId="0" hidden="1">Sheet1!$B$34</definedName>
    <definedName name="QB_ROW_20021" localSheetId="0" hidden="1">Sheet1!$C$3</definedName>
    <definedName name="QB_ROW_20230" localSheetId="0" hidden="1">Sheet1!$D$22</definedName>
    <definedName name="QB_ROW_20321" localSheetId="0" hidden="1">Sheet1!$C$7</definedName>
    <definedName name="QB_ROW_21021" localSheetId="0" hidden="1">Sheet1!$C$8</definedName>
    <definedName name="QB_ROW_21230" localSheetId="0" hidden="1">Sheet1!$D$23</definedName>
    <definedName name="QB_ROW_21321" localSheetId="0" hidden="1">Sheet1!$C$33</definedName>
    <definedName name="QB_ROW_22011" localSheetId="0" hidden="1">Sheet1!$B$35</definedName>
    <definedName name="QB_ROW_22311" localSheetId="0" hidden="1">Sheet1!$B$44</definedName>
    <definedName name="QB_ROW_23021" localSheetId="0" hidden="1">Sheet1!$C$36</definedName>
    <definedName name="QB_ROW_2330" localSheetId="0" hidden="1">Sheet1!$D$42</definedName>
    <definedName name="QB_ROW_23321" localSheetId="0" hidden="1">Sheet1!$C$39</definedName>
    <definedName name="QB_ROW_24021" localSheetId="0" hidden="1">Sheet1!$C$40</definedName>
    <definedName name="QB_ROW_24321" localSheetId="0" hidden="1">Sheet1!$C$43</definedName>
    <definedName name="QB_ROW_25230" localSheetId="0" hidden="1">Sheet1!$D$26</definedName>
    <definedName name="QB_ROW_26230" localSheetId="0" hidden="1">Sheet1!$D$9</definedName>
    <definedName name="QB_ROW_28230" localSheetId="0" hidden="1">Sheet1!$D$15</definedName>
    <definedName name="QB_ROW_29330" localSheetId="0" hidden="1">Sheet1!$D$19</definedName>
    <definedName name="QB_ROW_30330" localSheetId="0" hidden="1">Sheet1!$D$31</definedName>
    <definedName name="QB_ROW_31230" localSheetId="0" hidden="1">Sheet1!$D$29</definedName>
    <definedName name="QB_ROW_34330" localSheetId="0" hidden="1">Sheet1!$D$32</definedName>
    <definedName name="QB_ROW_35230" localSheetId="0" hidden="1">Sheet1!$D$11</definedName>
    <definedName name="QB_ROW_38330" localSheetId="0" hidden="1">Sheet1!$D$5</definedName>
    <definedName name="QB_ROW_39230" localSheetId="0" hidden="1">Sheet1!$D$25</definedName>
    <definedName name="QB_ROW_42230" localSheetId="0" hidden="1">Sheet1!$D$6</definedName>
    <definedName name="QB_ROW_4330" localSheetId="0" hidden="1">Sheet1!$D$38</definedName>
    <definedName name="QB_ROW_53330" localSheetId="0" hidden="1">Sheet1!$D$21</definedName>
    <definedName name="QB_ROW_54330" localSheetId="0" hidden="1">Sheet1!$D$28</definedName>
    <definedName name="QB_ROW_59230" localSheetId="0" hidden="1">Sheet1!$D$4</definedName>
    <definedName name="QB_ROW_6330" localSheetId="0" hidden="1">Sheet1!$D$10</definedName>
    <definedName name="QB_ROW_93230" localSheetId="0" hidden="1">Sheet1!$D$27</definedName>
    <definedName name="QBCANSUPPORTUPDATE" localSheetId="0">TRUE</definedName>
    <definedName name="QBCOMPANYFILENAME" localSheetId="0">"C:\Users\Public\Documents\Intuit\QuickBooks\Company Files\Kenai Watershed Forum(new).QBW"</definedName>
    <definedName name="QBENDDATE" localSheetId="0">20221231</definedName>
    <definedName name="QBHEADERSONSCREEN" localSheetId="0">FALSE</definedName>
    <definedName name="QBMETADATASIZE" localSheetId="0">5924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8</definedName>
    <definedName name="QBREPORTCOMPANYID" localSheetId="0">"95abeb43b98a42fea6ecba66c1547e3e"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0</definedName>
    <definedName name="QBROWHEADERS" localSheetId="0">4</definedName>
    <definedName name="QBSTARTDATE" localSheetId="0">20010101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3" i="1" l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W42" i="1"/>
  <c r="W41" i="1"/>
  <c r="V39" i="1"/>
  <c r="U39" i="1"/>
  <c r="U44" i="1" s="1"/>
  <c r="T39" i="1"/>
  <c r="S39" i="1"/>
  <c r="R39" i="1"/>
  <c r="Q39" i="1"/>
  <c r="P39" i="1"/>
  <c r="P44" i="1" s="1"/>
  <c r="O39" i="1"/>
  <c r="N39" i="1"/>
  <c r="N44" i="1" s="1"/>
  <c r="M39" i="1"/>
  <c r="M44" i="1" s="1"/>
  <c r="L39" i="1"/>
  <c r="L44" i="1" s="1"/>
  <c r="K39" i="1"/>
  <c r="J39" i="1"/>
  <c r="I39" i="1"/>
  <c r="H39" i="1"/>
  <c r="H44" i="1" s="1"/>
  <c r="G39" i="1"/>
  <c r="F39" i="1"/>
  <c r="F44" i="1" s="1"/>
  <c r="E39" i="1"/>
  <c r="W38" i="1"/>
  <c r="W37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V7" i="1"/>
  <c r="V34" i="1" s="1"/>
  <c r="U7" i="1"/>
  <c r="U34" i="1" s="1"/>
  <c r="T7" i="1"/>
  <c r="T34" i="1" s="1"/>
  <c r="S7" i="1"/>
  <c r="S34" i="1" s="1"/>
  <c r="R7" i="1"/>
  <c r="R34" i="1" s="1"/>
  <c r="Q7" i="1"/>
  <c r="P7" i="1"/>
  <c r="P34" i="1" s="1"/>
  <c r="O7" i="1"/>
  <c r="O34" i="1" s="1"/>
  <c r="N7" i="1"/>
  <c r="M7" i="1"/>
  <c r="M34" i="1" s="1"/>
  <c r="L7" i="1"/>
  <c r="K7" i="1"/>
  <c r="J7" i="1"/>
  <c r="I7" i="1"/>
  <c r="H7" i="1"/>
  <c r="G7" i="1"/>
  <c r="F7" i="1"/>
  <c r="F34" i="1" s="1"/>
  <c r="E7" i="1"/>
  <c r="E34" i="1" s="1"/>
  <c r="W6" i="1"/>
  <c r="W5" i="1"/>
  <c r="W4" i="1"/>
  <c r="V44" i="1" l="1"/>
  <c r="V45" i="1" s="1"/>
  <c r="F45" i="1"/>
  <c r="J44" i="1"/>
  <c r="J34" i="1"/>
  <c r="J45" i="1" s="1"/>
  <c r="U45" i="1"/>
  <c r="G34" i="1"/>
  <c r="G45" i="1" s="1"/>
  <c r="H34" i="1"/>
  <c r="H45" i="1" s="1"/>
  <c r="K44" i="1"/>
  <c r="K34" i="1"/>
  <c r="K45" i="1" s="1"/>
  <c r="L34" i="1"/>
  <c r="L45" i="1" s="1"/>
  <c r="M45" i="1"/>
  <c r="N34" i="1"/>
  <c r="N45" i="1" s="1"/>
  <c r="Q44" i="1"/>
  <c r="R44" i="1"/>
  <c r="R45" i="1" s="1"/>
  <c r="S44" i="1"/>
  <c r="S45" i="1" s="1"/>
  <c r="T44" i="1"/>
  <c r="T45" i="1" s="1"/>
  <c r="I44" i="1"/>
  <c r="W39" i="1"/>
  <c r="W33" i="1"/>
  <c r="G44" i="1"/>
  <c r="O44" i="1"/>
  <c r="O45" i="1" s="1"/>
  <c r="I34" i="1"/>
  <c r="I45" i="1" s="1"/>
  <c r="Q34" i="1"/>
  <c r="Q45" i="1" s="1"/>
  <c r="W43" i="1"/>
  <c r="P45" i="1"/>
  <c r="W7" i="1"/>
  <c r="E44" i="1"/>
  <c r="W44" i="1" s="1"/>
  <c r="W34" i="1" l="1"/>
  <c r="E45" i="1"/>
  <c r="W45" i="1" s="1"/>
</calcChain>
</file>

<file path=xl/sharedStrings.xml><?xml version="1.0" encoding="utf-8"?>
<sst xmlns="http://schemas.openxmlformats.org/spreadsheetml/2006/main" count="63" uniqueCount="62">
  <si>
    <t>TOTAL</t>
  </si>
  <si>
    <t>Ordinary Income/Expense</t>
  </si>
  <si>
    <t>Income</t>
  </si>
  <si>
    <t>Contractual</t>
  </si>
  <si>
    <t>Contributions Income</t>
  </si>
  <si>
    <t>Grants</t>
  </si>
  <si>
    <t>Total Income</t>
  </si>
  <si>
    <t>Expense</t>
  </si>
  <si>
    <t>Advertising</t>
  </si>
  <si>
    <t>Bank Service Charges</t>
  </si>
  <si>
    <t>Contractual Expense</t>
  </si>
  <si>
    <t>Copier Expense</t>
  </si>
  <si>
    <t>Equipment</t>
  </si>
  <si>
    <t>Gasoline</t>
  </si>
  <si>
    <t>Health Reimbursement</t>
  </si>
  <si>
    <t>Indirect Cost Expense</t>
  </si>
  <si>
    <t>Insurance</t>
  </si>
  <si>
    <t>Licenses and Permits</t>
  </si>
  <si>
    <t>Membership/Dues/Subscriptions</t>
  </si>
  <si>
    <t>Miscellaneous</t>
  </si>
  <si>
    <t>Personnel</t>
  </si>
  <si>
    <t>Postage and Delivery</t>
  </si>
  <si>
    <t>Printing and Reproduction</t>
  </si>
  <si>
    <t>Rentals - Server</t>
  </si>
  <si>
    <t>Rentals - Vehicle/Boats</t>
  </si>
  <si>
    <t>Repairs</t>
  </si>
  <si>
    <t>Software</t>
  </si>
  <si>
    <t>Supplies</t>
  </si>
  <si>
    <t>Training &amp; Continuing Education</t>
  </si>
  <si>
    <t>Transfer  Account</t>
  </si>
  <si>
    <t>Travel &amp; Ent</t>
  </si>
  <si>
    <t>Utilities</t>
  </si>
  <si>
    <t>Total Expense</t>
  </si>
  <si>
    <t>Net Ordinary Income</t>
  </si>
  <si>
    <t>Other Income/Expense</t>
  </si>
  <si>
    <t>Other Income</t>
  </si>
  <si>
    <t>Non-Cash Donations</t>
  </si>
  <si>
    <t>Total Other Income</t>
  </si>
  <si>
    <t>Other Expense</t>
  </si>
  <si>
    <t>Non-Cash Contractual Expense</t>
  </si>
  <si>
    <t>Other Expenses</t>
  </si>
  <si>
    <t>Total Other Expense</t>
  </si>
  <si>
    <t>Net Other Income</t>
  </si>
  <si>
    <t>Net Income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</si>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</sst>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Helvetica"/>
    </font>
    <font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3" fontId="1" fillId="0" borderId="1" xfId="0" applyNumberFormat="1" applyFont="1" applyBorder="1" applyAlignment="1">
      <alignment horizontal="center"/>
    </xf>
    <xf numFmtId="43" fontId="1" fillId="0" borderId="0" xfId="0" applyNumberFormat="1" applyFont="1"/>
    <xf numFmtId="43" fontId="1" fillId="0" borderId="2" xfId="0" applyNumberFormat="1" applyFont="1" applyBorder="1"/>
    <xf numFmtId="43" fontId="1" fillId="0" borderId="3" xfId="0" applyNumberFormat="1" applyFont="1" applyBorder="1"/>
    <xf numFmtId="43" fontId="1" fillId="0" borderId="4" xfId="0" applyNumberFormat="1" applyFont="1" applyBorder="1"/>
    <xf numFmtId="43" fontId="1" fillId="0" borderId="5" xfId="0" applyNumberFormat="1" applyFont="1" applyBorder="1"/>
    <xf numFmtId="43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314325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46"/>
  <sheetViews>
    <sheetView tabSelected="1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H13" sqref="H13"/>
    </sheetView>
  </sheetViews>
  <sheetFormatPr defaultRowHeight="15" x14ac:dyDescent="0.25"/>
  <cols>
    <col min="1" max="3" width="3" style="2" customWidth="1"/>
    <col min="4" max="4" width="26.5703125" style="2" customWidth="1"/>
    <col min="5" max="22" width="10.140625" style="11" bestFit="1" customWidth="1"/>
    <col min="23" max="23" width="17.7109375" style="11" customWidth="1"/>
  </cols>
  <sheetData>
    <row r="1" spans="1:23" s="4" customFormat="1" ht="15.75" thickBot="1" x14ac:dyDescent="0.3">
      <c r="A1" s="3"/>
      <c r="B1" s="3"/>
      <c r="C1" s="3"/>
      <c r="D1" s="3"/>
      <c r="E1" s="5" t="s">
        <v>44</v>
      </c>
      <c r="F1" s="5" t="s">
        <v>45</v>
      </c>
      <c r="G1" s="5" t="s">
        <v>46</v>
      </c>
      <c r="H1" s="5" t="s">
        <v>47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52</v>
      </c>
      <c r="N1" s="5" t="s">
        <v>53</v>
      </c>
      <c r="O1" s="5" t="s">
        <v>54</v>
      </c>
      <c r="P1" s="5" t="s">
        <v>55</v>
      </c>
      <c r="Q1" s="5" t="s">
        <v>56</v>
      </c>
      <c r="R1" s="5" t="s">
        <v>57</v>
      </c>
      <c r="S1" s="5" t="s">
        <v>58</v>
      </c>
      <c r="T1" s="5" t="s">
        <v>59</v>
      </c>
      <c r="U1" s="5" t="s">
        <v>60</v>
      </c>
      <c r="V1" s="5" t="s">
        <v>61</v>
      </c>
      <c r="W1" s="5" t="s">
        <v>0</v>
      </c>
    </row>
    <row r="2" spans="1:23" ht="15.75" thickTop="1" x14ac:dyDescent="0.25">
      <c r="A2" s="1"/>
      <c r="B2" s="1" t="s">
        <v>1</v>
      </c>
      <c r="C2" s="1"/>
      <c r="D2" s="1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1"/>
      <c r="C3" s="1" t="s">
        <v>2</v>
      </c>
      <c r="D3" s="1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1"/>
      <c r="C4" s="1"/>
      <c r="D4" s="1" t="s">
        <v>3</v>
      </c>
      <c r="E4" s="6">
        <v>10000</v>
      </c>
      <c r="F4" s="6">
        <v>0</v>
      </c>
      <c r="G4" s="6">
        <v>14500</v>
      </c>
      <c r="H4" s="6">
        <v>10000</v>
      </c>
      <c r="I4" s="6">
        <v>0</v>
      </c>
      <c r="J4" s="6">
        <v>0</v>
      </c>
      <c r="K4" s="6">
        <v>0</v>
      </c>
      <c r="L4" s="6">
        <v>5000</v>
      </c>
      <c r="M4" s="6">
        <v>0</v>
      </c>
      <c r="N4" s="6">
        <v>4500</v>
      </c>
      <c r="O4" s="6">
        <v>0</v>
      </c>
      <c r="P4" s="6">
        <v>0</v>
      </c>
      <c r="Q4" s="6">
        <v>0</v>
      </c>
      <c r="R4" s="6">
        <v>4500</v>
      </c>
      <c r="S4" s="6">
        <v>0</v>
      </c>
      <c r="T4" s="6">
        <v>16000</v>
      </c>
      <c r="U4" s="6">
        <v>5835</v>
      </c>
      <c r="V4" s="6">
        <v>33665</v>
      </c>
      <c r="W4" s="6">
        <f>ROUND(SUM(E4:V4),5)</f>
        <v>104000</v>
      </c>
    </row>
    <row r="5" spans="1:23" x14ac:dyDescent="0.25">
      <c r="A5" s="1"/>
      <c r="B5" s="1"/>
      <c r="C5" s="1"/>
      <c r="D5" s="1" t="s">
        <v>4</v>
      </c>
      <c r="E5" s="6">
        <v>0</v>
      </c>
      <c r="F5" s="6">
        <v>3000</v>
      </c>
      <c r="G5" s="6">
        <v>3000</v>
      </c>
      <c r="H5" s="6">
        <v>0</v>
      </c>
      <c r="I5" s="6">
        <v>10000</v>
      </c>
      <c r="J5" s="6">
        <v>17500</v>
      </c>
      <c r="K5" s="6">
        <v>17500</v>
      </c>
      <c r="L5" s="6">
        <v>12500</v>
      </c>
      <c r="M5" s="6">
        <v>17934.14</v>
      </c>
      <c r="N5" s="6">
        <v>13984.38</v>
      </c>
      <c r="O5" s="6">
        <v>12500</v>
      </c>
      <c r="P5" s="6">
        <v>22500</v>
      </c>
      <c r="Q5" s="6">
        <v>16000</v>
      </c>
      <c r="R5" s="6">
        <v>13000</v>
      </c>
      <c r="S5" s="6">
        <v>18000</v>
      </c>
      <c r="T5" s="6">
        <v>5000</v>
      </c>
      <c r="U5" s="6">
        <v>700</v>
      </c>
      <c r="V5" s="6">
        <v>0</v>
      </c>
      <c r="W5" s="6">
        <f>ROUND(SUM(E5:V5),5)</f>
        <v>183118.52</v>
      </c>
    </row>
    <row r="6" spans="1:23" ht="15.75" thickBot="1" x14ac:dyDescent="0.3">
      <c r="A6" s="1"/>
      <c r="B6" s="1"/>
      <c r="C6" s="1"/>
      <c r="D6" s="1" t="s">
        <v>5</v>
      </c>
      <c r="E6" s="7">
        <v>0</v>
      </c>
      <c r="F6" s="7">
        <v>19000</v>
      </c>
      <c r="G6" s="7">
        <v>0</v>
      </c>
      <c r="H6" s="7">
        <v>4500</v>
      </c>
      <c r="I6" s="7">
        <v>10500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f>ROUND(SUM(E6:V6),5)</f>
        <v>34000</v>
      </c>
    </row>
    <row r="7" spans="1:23" x14ac:dyDescent="0.25">
      <c r="A7" s="1"/>
      <c r="B7" s="1"/>
      <c r="C7" s="1" t="s">
        <v>6</v>
      </c>
      <c r="D7" s="1"/>
      <c r="E7" s="6">
        <f t="shared" ref="E7:V7" si="0">ROUND(SUM(E3:E6),5)</f>
        <v>10000</v>
      </c>
      <c r="F7" s="6">
        <f t="shared" si="0"/>
        <v>22000</v>
      </c>
      <c r="G7" s="6">
        <f t="shared" si="0"/>
        <v>17500</v>
      </c>
      <c r="H7" s="6">
        <f t="shared" si="0"/>
        <v>14500</v>
      </c>
      <c r="I7" s="6">
        <f t="shared" si="0"/>
        <v>20500</v>
      </c>
      <c r="J7" s="6">
        <f t="shared" si="0"/>
        <v>17500</v>
      </c>
      <c r="K7" s="6">
        <f t="shared" si="0"/>
        <v>17500</v>
      </c>
      <c r="L7" s="6">
        <f t="shared" si="0"/>
        <v>17500</v>
      </c>
      <c r="M7" s="6">
        <f t="shared" si="0"/>
        <v>17934.14</v>
      </c>
      <c r="N7" s="6">
        <f t="shared" si="0"/>
        <v>18484.38</v>
      </c>
      <c r="O7" s="6">
        <f t="shared" si="0"/>
        <v>12500</v>
      </c>
      <c r="P7" s="6">
        <f t="shared" si="0"/>
        <v>22500</v>
      </c>
      <c r="Q7" s="6">
        <f t="shared" si="0"/>
        <v>16000</v>
      </c>
      <c r="R7" s="6">
        <f t="shared" si="0"/>
        <v>17500</v>
      </c>
      <c r="S7" s="6">
        <f t="shared" si="0"/>
        <v>18000</v>
      </c>
      <c r="T7" s="6">
        <f t="shared" si="0"/>
        <v>21000</v>
      </c>
      <c r="U7" s="6">
        <f t="shared" si="0"/>
        <v>6535</v>
      </c>
      <c r="V7" s="6">
        <f t="shared" si="0"/>
        <v>33665</v>
      </c>
      <c r="W7" s="6">
        <f>ROUND(SUM(E7:V7),5)</f>
        <v>321118.52</v>
      </c>
    </row>
    <row r="8" spans="1:23" x14ac:dyDescent="0.25">
      <c r="A8" s="1"/>
      <c r="B8" s="1"/>
      <c r="C8" s="1" t="s">
        <v>7</v>
      </c>
      <c r="D8" s="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25">
      <c r="A9" s="1"/>
      <c r="B9" s="1"/>
      <c r="C9" s="1"/>
      <c r="D9" s="1" t="s">
        <v>8</v>
      </c>
      <c r="E9" s="6">
        <v>0</v>
      </c>
      <c r="F9" s="6">
        <v>3.54</v>
      </c>
      <c r="G9" s="6">
        <v>0</v>
      </c>
      <c r="H9" s="6">
        <v>0.35</v>
      </c>
      <c r="I9" s="6">
        <v>0</v>
      </c>
      <c r="J9" s="6">
        <v>921.75</v>
      </c>
      <c r="K9" s="6">
        <v>666.6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f t="shared" ref="W9:W34" si="1">ROUND(SUM(E9:V9),5)</f>
        <v>1592.24</v>
      </c>
    </row>
    <row r="10" spans="1:23" x14ac:dyDescent="0.25">
      <c r="A10" s="1"/>
      <c r="B10" s="1"/>
      <c r="C10" s="1"/>
      <c r="D10" s="1" t="s">
        <v>9</v>
      </c>
      <c r="E10" s="6">
        <v>0</v>
      </c>
      <c r="F10" s="6">
        <v>0</v>
      </c>
      <c r="G10" s="6">
        <v>0</v>
      </c>
      <c r="H10" s="6">
        <v>8.7200000000000006</v>
      </c>
      <c r="I10" s="6">
        <v>1.47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f t="shared" si="1"/>
        <v>10.19</v>
      </c>
    </row>
    <row r="11" spans="1:23" x14ac:dyDescent="0.25">
      <c r="A11" s="1"/>
      <c r="B11" s="1"/>
      <c r="C11" s="1"/>
      <c r="D11" s="1" t="s">
        <v>10</v>
      </c>
      <c r="E11" s="6">
        <v>13034.6</v>
      </c>
      <c r="F11" s="6">
        <v>15579.99</v>
      </c>
      <c r="G11" s="6">
        <v>16816.61</v>
      </c>
      <c r="H11" s="6">
        <v>15513.18</v>
      </c>
      <c r="I11" s="6">
        <v>8387.86</v>
      </c>
      <c r="J11" s="6">
        <v>11124</v>
      </c>
      <c r="K11" s="6">
        <v>8726.5</v>
      </c>
      <c r="L11" s="6">
        <v>8534.5</v>
      </c>
      <c r="M11" s="6">
        <v>11853.1</v>
      </c>
      <c r="N11" s="6">
        <v>9972.6</v>
      </c>
      <c r="O11" s="6">
        <v>9282.2000000000007</v>
      </c>
      <c r="P11" s="6">
        <v>0</v>
      </c>
      <c r="Q11" s="6">
        <v>8871.7999999999993</v>
      </c>
      <c r="R11" s="6">
        <v>11296.3</v>
      </c>
      <c r="S11" s="6">
        <v>10120.35</v>
      </c>
      <c r="T11" s="6">
        <v>3564.48</v>
      </c>
      <c r="U11" s="6">
        <v>8795</v>
      </c>
      <c r="V11" s="6">
        <v>13135</v>
      </c>
      <c r="W11" s="6">
        <f t="shared" si="1"/>
        <v>184608.07</v>
      </c>
    </row>
    <row r="12" spans="1:23" x14ac:dyDescent="0.25">
      <c r="A12" s="1"/>
      <c r="B12" s="1"/>
      <c r="C12" s="1"/>
      <c r="D12" s="1" t="s">
        <v>11</v>
      </c>
      <c r="E12" s="6">
        <v>0</v>
      </c>
      <c r="F12" s="6">
        <v>0</v>
      </c>
      <c r="G12" s="6">
        <v>10.86</v>
      </c>
      <c r="H12" s="6">
        <v>12.09</v>
      </c>
      <c r="I12" s="6">
        <v>10.47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f t="shared" si="1"/>
        <v>33.42</v>
      </c>
    </row>
    <row r="13" spans="1:23" x14ac:dyDescent="0.25">
      <c r="A13" s="1"/>
      <c r="B13" s="1"/>
      <c r="C13" s="1"/>
      <c r="D13" s="1" t="s">
        <v>12</v>
      </c>
      <c r="E13" s="6">
        <v>0</v>
      </c>
      <c r="F13" s="6">
        <v>0</v>
      </c>
      <c r="G13" s="6">
        <v>0</v>
      </c>
      <c r="H13" s="6">
        <v>55.86</v>
      </c>
      <c r="I13" s="6">
        <v>4.7699999999999996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f t="shared" si="1"/>
        <v>60.63</v>
      </c>
    </row>
    <row r="14" spans="1:23" x14ac:dyDescent="0.25">
      <c r="A14" s="1"/>
      <c r="B14" s="1"/>
      <c r="C14" s="1"/>
      <c r="D14" s="1" t="s">
        <v>13</v>
      </c>
      <c r="E14" s="6">
        <v>0</v>
      </c>
      <c r="F14" s="6">
        <v>0</v>
      </c>
      <c r="G14" s="6">
        <v>0</v>
      </c>
      <c r="H14" s="6">
        <v>5.15</v>
      </c>
      <c r="I14" s="6">
        <v>5.55</v>
      </c>
      <c r="J14" s="6">
        <v>0</v>
      </c>
      <c r="K14" s="6">
        <v>0</v>
      </c>
      <c r="L14" s="6">
        <v>0</v>
      </c>
      <c r="M14" s="6">
        <v>0</v>
      </c>
      <c r="N14" s="6">
        <v>39.700000000000003</v>
      </c>
      <c r="O14" s="6">
        <v>36.32</v>
      </c>
      <c r="P14" s="6">
        <v>33.44</v>
      </c>
      <c r="Q14" s="6">
        <v>19.309999999999999</v>
      </c>
      <c r="R14" s="6">
        <v>84.33</v>
      </c>
      <c r="S14" s="6">
        <v>22.13</v>
      </c>
      <c r="T14" s="6">
        <v>0</v>
      </c>
      <c r="U14" s="6">
        <v>88.25</v>
      </c>
      <c r="V14" s="6">
        <v>6.74</v>
      </c>
      <c r="W14" s="6">
        <f t="shared" si="1"/>
        <v>340.92</v>
      </c>
    </row>
    <row r="15" spans="1:23" x14ac:dyDescent="0.25">
      <c r="A15" s="1"/>
      <c r="B15" s="1"/>
      <c r="C15" s="1"/>
      <c r="D15" s="1" t="s">
        <v>14</v>
      </c>
      <c r="E15" s="6">
        <v>0</v>
      </c>
      <c r="F15" s="6">
        <v>30.19</v>
      </c>
      <c r="G15" s="6">
        <v>647.91999999999996</v>
      </c>
      <c r="H15" s="6">
        <v>775</v>
      </c>
      <c r="I15" s="6">
        <v>416.66</v>
      </c>
      <c r="J15" s="6">
        <v>87.5</v>
      </c>
      <c r="K15" s="6">
        <v>0</v>
      </c>
      <c r="L15" s="6">
        <v>58.33</v>
      </c>
      <c r="M15" s="6">
        <v>130.19999999999999</v>
      </c>
      <c r="N15" s="6">
        <v>260.41000000000003</v>
      </c>
      <c r="O15" s="6">
        <v>575.52</v>
      </c>
      <c r="P15" s="6">
        <v>281.25</v>
      </c>
      <c r="Q15" s="6">
        <v>934.63</v>
      </c>
      <c r="R15" s="6">
        <v>622.91999999999996</v>
      </c>
      <c r="S15" s="6">
        <v>681.25</v>
      </c>
      <c r="T15" s="6">
        <v>377.6</v>
      </c>
      <c r="U15" s="6">
        <v>55.83</v>
      </c>
      <c r="V15" s="6">
        <v>301.56</v>
      </c>
      <c r="W15" s="6">
        <f t="shared" si="1"/>
        <v>6236.77</v>
      </c>
    </row>
    <row r="16" spans="1:23" x14ac:dyDescent="0.25">
      <c r="A16" s="1"/>
      <c r="B16" s="1"/>
      <c r="C16" s="1"/>
      <c r="D16" s="1" t="s">
        <v>15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124.33</v>
      </c>
      <c r="K16" s="6">
        <v>69.8</v>
      </c>
      <c r="L16" s="6">
        <v>0</v>
      </c>
      <c r="M16" s="6">
        <v>0</v>
      </c>
      <c r="N16" s="6">
        <v>1640.99</v>
      </c>
      <c r="O16" s="6">
        <v>1816.24</v>
      </c>
      <c r="P16" s="6">
        <v>2515.79</v>
      </c>
      <c r="Q16" s="6">
        <v>4138.62</v>
      </c>
      <c r="R16" s="6">
        <v>4877.78</v>
      </c>
      <c r="S16" s="6">
        <v>4345.97</v>
      </c>
      <c r="T16" s="6">
        <v>1845.95</v>
      </c>
      <c r="U16" s="6">
        <v>3273.85</v>
      </c>
      <c r="V16" s="6">
        <v>6180.72</v>
      </c>
      <c r="W16" s="6">
        <f t="shared" si="1"/>
        <v>30830.04</v>
      </c>
    </row>
    <row r="17" spans="1:23" x14ac:dyDescent="0.25">
      <c r="A17" s="1"/>
      <c r="B17" s="1"/>
      <c r="C17" s="1"/>
      <c r="D17" s="1" t="s">
        <v>16</v>
      </c>
      <c r="E17" s="6">
        <v>0</v>
      </c>
      <c r="F17" s="6">
        <v>8.1300000000000008</v>
      </c>
      <c r="G17" s="6">
        <v>50.56</v>
      </c>
      <c r="H17" s="6">
        <v>91.65</v>
      </c>
      <c r="I17" s="6">
        <v>66.3</v>
      </c>
      <c r="J17" s="6">
        <v>5.97</v>
      </c>
      <c r="K17" s="6">
        <v>0</v>
      </c>
      <c r="L17" s="6">
        <v>10.34</v>
      </c>
      <c r="M17" s="6">
        <v>15.92</v>
      </c>
      <c r="N17" s="6">
        <v>26.49</v>
      </c>
      <c r="O17" s="6">
        <v>65.400000000000006</v>
      </c>
      <c r="P17" s="6">
        <v>40.35</v>
      </c>
      <c r="Q17" s="6">
        <v>80.760000000000005</v>
      </c>
      <c r="R17" s="6">
        <v>111.04</v>
      </c>
      <c r="S17" s="6">
        <v>98.41</v>
      </c>
      <c r="T17" s="6">
        <v>37.840000000000003</v>
      </c>
      <c r="U17" s="6">
        <v>6.39</v>
      </c>
      <c r="V17" s="6">
        <v>15.09</v>
      </c>
      <c r="W17" s="6">
        <f t="shared" si="1"/>
        <v>730.64</v>
      </c>
    </row>
    <row r="18" spans="1:23" x14ac:dyDescent="0.25">
      <c r="A18" s="1"/>
      <c r="B18" s="1"/>
      <c r="C18" s="1"/>
      <c r="D18" s="1" t="s">
        <v>17</v>
      </c>
      <c r="E18" s="6">
        <v>0</v>
      </c>
      <c r="F18" s="6">
        <v>2.1</v>
      </c>
      <c r="G18" s="6">
        <v>0</v>
      </c>
      <c r="H18" s="6">
        <v>1.1000000000000001</v>
      </c>
      <c r="I18" s="6">
        <v>1.62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f t="shared" si="1"/>
        <v>4.82</v>
      </c>
    </row>
    <row r="19" spans="1:23" x14ac:dyDescent="0.25">
      <c r="A19" s="1"/>
      <c r="B19" s="1"/>
      <c r="C19" s="1"/>
      <c r="D19" s="1" t="s">
        <v>18</v>
      </c>
      <c r="E19" s="6">
        <v>0</v>
      </c>
      <c r="F19" s="6">
        <v>0</v>
      </c>
      <c r="G19" s="6">
        <v>7.8</v>
      </c>
      <c r="H19" s="6">
        <v>0.91</v>
      </c>
      <c r="I19" s="6">
        <v>4.17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f t="shared" si="1"/>
        <v>12.88</v>
      </c>
    </row>
    <row r="20" spans="1:23" x14ac:dyDescent="0.25">
      <c r="A20" s="1"/>
      <c r="B20" s="1"/>
      <c r="C20" s="1"/>
      <c r="D20" s="1" t="s">
        <v>19</v>
      </c>
      <c r="E20" s="6">
        <v>0</v>
      </c>
      <c r="F20" s="6">
        <v>0</v>
      </c>
      <c r="G20" s="6">
        <v>-111.47</v>
      </c>
      <c r="H20" s="6">
        <v>0</v>
      </c>
      <c r="I20" s="6">
        <v>7.61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f t="shared" si="1"/>
        <v>-103.86</v>
      </c>
    </row>
    <row r="21" spans="1:23" x14ac:dyDescent="0.25">
      <c r="A21" s="1"/>
      <c r="B21" s="1"/>
      <c r="C21" s="1"/>
      <c r="D21" s="1" t="s">
        <v>20</v>
      </c>
      <c r="E21" s="6">
        <v>0</v>
      </c>
      <c r="F21" s="6">
        <v>698.48</v>
      </c>
      <c r="G21" s="6">
        <v>3624.56</v>
      </c>
      <c r="H21" s="6">
        <v>4055.22</v>
      </c>
      <c r="I21" s="6">
        <v>2418.85</v>
      </c>
      <c r="J21" s="6">
        <v>603.65</v>
      </c>
      <c r="K21" s="6">
        <v>0</v>
      </c>
      <c r="L21" s="6">
        <v>1006.95</v>
      </c>
      <c r="M21" s="6">
        <v>1534.71</v>
      </c>
      <c r="N21" s="6">
        <v>2616.56</v>
      </c>
      <c r="O21" s="6">
        <v>6522.62</v>
      </c>
      <c r="P21" s="6">
        <v>3958.47</v>
      </c>
      <c r="Q21" s="6">
        <v>7961.44</v>
      </c>
      <c r="R21" s="6">
        <v>5932.41</v>
      </c>
      <c r="S21" s="6">
        <v>6800.93</v>
      </c>
      <c r="T21" s="6">
        <v>3871.71</v>
      </c>
      <c r="U21" s="6">
        <v>763.06</v>
      </c>
      <c r="V21" s="6">
        <v>3714.58</v>
      </c>
      <c r="W21" s="6">
        <f t="shared" si="1"/>
        <v>56084.2</v>
      </c>
    </row>
    <row r="22" spans="1:23" x14ac:dyDescent="0.25">
      <c r="A22" s="1"/>
      <c r="B22" s="1"/>
      <c r="C22" s="1"/>
      <c r="D22" s="1" t="s">
        <v>21</v>
      </c>
      <c r="E22" s="6">
        <v>0</v>
      </c>
      <c r="F22" s="6">
        <v>2.27</v>
      </c>
      <c r="G22" s="6">
        <v>3.57</v>
      </c>
      <c r="H22" s="6">
        <v>183.88</v>
      </c>
      <c r="I22" s="6">
        <v>1.59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12.65</v>
      </c>
      <c r="P22" s="6">
        <v>0</v>
      </c>
      <c r="Q22" s="6">
        <v>0</v>
      </c>
      <c r="R22" s="6">
        <v>58.24</v>
      </c>
      <c r="S22" s="6">
        <v>112.27</v>
      </c>
      <c r="T22" s="6">
        <v>0</v>
      </c>
      <c r="U22" s="6">
        <v>84.7</v>
      </c>
      <c r="V22" s="6">
        <v>103</v>
      </c>
      <c r="W22" s="6">
        <f t="shared" si="1"/>
        <v>562.16999999999996</v>
      </c>
    </row>
    <row r="23" spans="1:23" x14ac:dyDescent="0.25">
      <c r="A23" s="1"/>
      <c r="B23" s="1"/>
      <c r="C23" s="1"/>
      <c r="D23" s="1" t="s">
        <v>22</v>
      </c>
      <c r="E23" s="6">
        <v>0</v>
      </c>
      <c r="F23" s="6">
        <v>6.44</v>
      </c>
      <c r="G23" s="6">
        <v>6.66</v>
      </c>
      <c r="H23" s="6">
        <v>11.17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f t="shared" si="1"/>
        <v>24.27</v>
      </c>
    </row>
    <row r="24" spans="1:23" x14ac:dyDescent="0.25">
      <c r="A24" s="1"/>
      <c r="B24" s="1"/>
      <c r="C24" s="1"/>
      <c r="D24" s="1" t="s">
        <v>23</v>
      </c>
      <c r="E24" s="6">
        <v>0</v>
      </c>
      <c r="F24" s="6">
        <v>0</v>
      </c>
      <c r="G24" s="6">
        <v>0.27</v>
      </c>
      <c r="H24" s="6">
        <v>14.07</v>
      </c>
      <c r="I24" s="6">
        <v>6.7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f t="shared" si="1"/>
        <v>21.04</v>
      </c>
    </row>
    <row r="25" spans="1:23" x14ac:dyDescent="0.25">
      <c r="A25" s="1"/>
      <c r="B25" s="1"/>
      <c r="C25" s="1"/>
      <c r="D25" s="1" t="s">
        <v>24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300</v>
      </c>
      <c r="R25" s="6">
        <v>75</v>
      </c>
      <c r="S25" s="6">
        <v>289</v>
      </c>
      <c r="T25" s="6">
        <v>64</v>
      </c>
      <c r="U25" s="6">
        <v>0</v>
      </c>
      <c r="V25" s="6">
        <v>75</v>
      </c>
      <c r="W25" s="6">
        <f t="shared" si="1"/>
        <v>803</v>
      </c>
    </row>
    <row r="26" spans="1:23" x14ac:dyDescent="0.25">
      <c r="A26" s="1"/>
      <c r="B26" s="1"/>
      <c r="C26" s="1"/>
      <c r="D26" s="1" t="s">
        <v>25</v>
      </c>
      <c r="E26" s="6">
        <v>0</v>
      </c>
      <c r="F26" s="6">
        <v>0</v>
      </c>
      <c r="G26" s="6">
        <v>0.32</v>
      </c>
      <c r="H26" s="6">
        <v>3.14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f t="shared" si="1"/>
        <v>3.46</v>
      </c>
    </row>
    <row r="27" spans="1:23" x14ac:dyDescent="0.25">
      <c r="A27" s="1"/>
      <c r="B27" s="1"/>
      <c r="C27" s="1"/>
      <c r="D27" s="1" t="s">
        <v>26</v>
      </c>
      <c r="E27" s="6">
        <v>0</v>
      </c>
      <c r="F27" s="6">
        <v>5.0999999999999996</v>
      </c>
      <c r="G27" s="6">
        <v>40.32</v>
      </c>
      <c r="H27" s="6">
        <v>17.260000000000002</v>
      </c>
      <c r="I27" s="6">
        <v>3.83</v>
      </c>
      <c r="J27" s="6">
        <v>0</v>
      </c>
      <c r="K27" s="6">
        <v>0</v>
      </c>
      <c r="L27" s="6">
        <v>106.66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f t="shared" si="1"/>
        <v>173.17</v>
      </c>
    </row>
    <row r="28" spans="1:23" x14ac:dyDescent="0.25">
      <c r="A28" s="1"/>
      <c r="B28" s="1"/>
      <c r="C28" s="1"/>
      <c r="D28" s="1" t="s">
        <v>27</v>
      </c>
      <c r="E28" s="6">
        <v>32.08</v>
      </c>
      <c r="F28" s="6">
        <v>141.35</v>
      </c>
      <c r="G28" s="6">
        <v>296.64</v>
      </c>
      <c r="H28" s="6">
        <v>503.28</v>
      </c>
      <c r="I28" s="6">
        <v>401.3</v>
      </c>
      <c r="J28" s="6">
        <v>522.30999999999995</v>
      </c>
      <c r="K28" s="6">
        <v>352.67</v>
      </c>
      <c r="L28" s="6">
        <v>837.01</v>
      </c>
      <c r="M28" s="6">
        <v>495.83</v>
      </c>
      <c r="N28" s="6">
        <v>335.87</v>
      </c>
      <c r="O28" s="6">
        <v>407.33</v>
      </c>
      <c r="P28" s="6">
        <v>484.35</v>
      </c>
      <c r="Q28" s="6">
        <v>648.36</v>
      </c>
      <c r="R28" s="6">
        <v>522.98</v>
      </c>
      <c r="S28" s="6">
        <v>608.44000000000005</v>
      </c>
      <c r="T28" s="6">
        <v>180</v>
      </c>
      <c r="U28" s="6">
        <v>1141.3</v>
      </c>
      <c r="V28" s="6">
        <v>2493.4899999999998</v>
      </c>
      <c r="W28" s="6">
        <f t="shared" si="1"/>
        <v>10404.59</v>
      </c>
    </row>
    <row r="29" spans="1:23" x14ac:dyDescent="0.25">
      <c r="A29" s="1"/>
      <c r="B29" s="1"/>
      <c r="C29" s="1"/>
      <c r="D29" s="1" t="s">
        <v>28</v>
      </c>
      <c r="E29" s="6">
        <v>0</v>
      </c>
      <c r="F29" s="6">
        <v>0</v>
      </c>
      <c r="G29" s="6">
        <v>11.52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f t="shared" si="1"/>
        <v>11.52</v>
      </c>
    </row>
    <row r="30" spans="1:23" x14ac:dyDescent="0.25">
      <c r="A30" s="1"/>
      <c r="B30" s="1"/>
      <c r="C30" s="1"/>
      <c r="D30" s="1" t="s">
        <v>29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280.72000000000003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f t="shared" si="1"/>
        <v>280.72000000000003</v>
      </c>
    </row>
    <row r="31" spans="1:23" x14ac:dyDescent="0.25">
      <c r="A31" s="1"/>
      <c r="B31" s="1"/>
      <c r="C31" s="1"/>
      <c r="D31" s="1" t="s">
        <v>30</v>
      </c>
      <c r="E31" s="6">
        <v>11.34</v>
      </c>
      <c r="F31" s="6">
        <v>3.11</v>
      </c>
      <c r="G31" s="6">
        <v>44.18</v>
      </c>
      <c r="H31" s="6">
        <v>159.08000000000001</v>
      </c>
      <c r="I31" s="6">
        <v>18.079999999999998</v>
      </c>
      <c r="J31" s="6">
        <v>173.5</v>
      </c>
      <c r="K31" s="6">
        <v>63.75</v>
      </c>
      <c r="L31" s="6">
        <v>61.4</v>
      </c>
      <c r="M31" s="6">
        <v>0</v>
      </c>
      <c r="N31" s="6">
        <v>0</v>
      </c>
      <c r="O31" s="6">
        <v>0</v>
      </c>
      <c r="P31" s="6">
        <v>45.9</v>
      </c>
      <c r="Q31" s="6">
        <v>47.08</v>
      </c>
      <c r="R31" s="6">
        <v>0</v>
      </c>
      <c r="S31" s="6">
        <v>0</v>
      </c>
      <c r="T31" s="6">
        <v>14.95</v>
      </c>
      <c r="U31" s="6">
        <v>0</v>
      </c>
      <c r="V31" s="6">
        <v>100.17</v>
      </c>
      <c r="W31" s="6">
        <f t="shared" si="1"/>
        <v>742.54</v>
      </c>
    </row>
    <row r="32" spans="1:23" ht="15.75" thickBot="1" x14ac:dyDescent="0.3">
      <c r="A32" s="1"/>
      <c r="B32" s="1"/>
      <c r="C32" s="1"/>
      <c r="D32" s="1" t="s">
        <v>31</v>
      </c>
      <c r="E32" s="6">
        <v>0</v>
      </c>
      <c r="F32" s="6">
        <v>7.17</v>
      </c>
      <c r="G32" s="6">
        <v>96.74</v>
      </c>
      <c r="H32" s="6">
        <v>97.65</v>
      </c>
      <c r="I32" s="6">
        <v>55.94</v>
      </c>
      <c r="J32" s="6">
        <v>110.12</v>
      </c>
      <c r="K32" s="6">
        <v>299.70999999999998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f t="shared" si="1"/>
        <v>667.33</v>
      </c>
    </row>
    <row r="33" spans="1:23" ht="15.75" thickBot="1" x14ac:dyDescent="0.3">
      <c r="A33" s="1"/>
      <c r="B33" s="1"/>
      <c r="C33" s="1" t="s">
        <v>32</v>
      </c>
      <c r="D33" s="1"/>
      <c r="E33" s="8">
        <f t="shared" ref="E33:V33" si="2">ROUND(SUM(E8:E32),5)</f>
        <v>13078.02</v>
      </c>
      <c r="F33" s="8">
        <f t="shared" si="2"/>
        <v>16487.87</v>
      </c>
      <c r="G33" s="8">
        <f t="shared" si="2"/>
        <v>21547.06</v>
      </c>
      <c r="H33" s="8">
        <f t="shared" si="2"/>
        <v>21508.76</v>
      </c>
      <c r="I33" s="8">
        <f t="shared" si="2"/>
        <v>11812.77</v>
      </c>
      <c r="J33" s="8">
        <f t="shared" si="2"/>
        <v>13953.85</v>
      </c>
      <c r="K33" s="8">
        <f t="shared" si="2"/>
        <v>10179.030000000001</v>
      </c>
      <c r="L33" s="8">
        <f t="shared" si="2"/>
        <v>10615.19</v>
      </c>
      <c r="M33" s="8">
        <f t="shared" si="2"/>
        <v>14029.76</v>
      </c>
      <c r="N33" s="8">
        <f t="shared" si="2"/>
        <v>14892.62</v>
      </c>
      <c r="O33" s="8">
        <f t="shared" si="2"/>
        <v>18718.28</v>
      </c>
      <c r="P33" s="8">
        <f t="shared" si="2"/>
        <v>7359.55</v>
      </c>
      <c r="Q33" s="8">
        <f t="shared" si="2"/>
        <v>23002</v>
      </c>
      <c r="R33" s="8">
        <f t="shared" si="2"/>
        <v>23581</v>
      </c>
      <c r="S33" s="8">
        <f t="shared" si="2"/>
        <v>23078.75</v>
      </c>
      <c r="T33" s="8">
        <f t="shared" si="2"/>
        <v>9956.5300000000007</v>
      </c>
      <c r="U33" s="8">
        <f t="shared" si="2"/>
        <v>14208.38</v>
      </c>
      <c r="V33" s="8">
        <f t="shared" si="2"/>
        <v>26125.35</v>
      </c>
      <c r="W33" s="8">
        <f t="shared" si="1"/>
        <v>294134.77</v>
      </c>
    </row>
    <row r="34" spans="1:23" x14ac:dyDescent="0.25">
      <c r="A34" s="1"/>
      <c r="B34" s="1" t="s">
        <v>33</v>
      </c>
      <c r="C34" s="1"/>
      <c r="D34" s="1"/>
      <c r="E34" s="6">
        <f t="shared" ref="E34:V34" si="3">ROUND(E2+E7-E33,5)</f>
        <v>-3078.02</v>
      </c>
      <c r="F34" s="6">
        <f t="shared" si="3"/>
        <v>5512.13</v>
      </c>
      <c r="G34" s="6">
        <f t="shared" si="3"/>
        <v>-4047.06</v>
      </c>
      <c r="H34" s="6">
        <f t="shared" si="3"/>
        <v>-7008.76</v>
      </c>
      <c r="I34" s="6">
        <f t="shared" si="3"/>
        <v>8687.23</v>
      </c>
      <c r="J34" s="6">
        <f t="shared" si="3"/>
        <v>3546.15</v>
      </c>
      <c r="K34" s="6">
        <f t="shared" si="3"/>
        <v>7320.97</v>
      </c>
      <c r="L34" s="6">
        <f t="shared" si="3"/>
        <v>6884.81</v>
      </c>
      <c r="M34" s="6">
        <f t="shared" si="3"/>
        <v>3904.38</v>
      </c>
      <c r="N34" s="6">
        <f t="shared" si="3"/>
        <v>3591.76</v>
      </c>
      <c r="O34" s="6">
        <f t="shared" si="3"/>
        <v>-6218.28</v>
      </c>
      <c r="P34" s="6">
        <f t="shared" si="3"/>
        <v>15140.45</v>
      </c>
      <c r="Q34" s="6">
        <f t="shared" si="3"/>
        <v>-7002</v>
      </c>
      <c r="R34" s="6">
        <f t="shared" si="3"/>
        <v>-6081</v>
      </c>
      <c r="S34" s="6">
        <f t="shared" si="3"/>
        <v>-5078.75</v>
      </c>
      <c r="T34" s="6">
        <f t="shared" si="3"/>
        <v>11043.47</v>
      </c>
      <c r="U34" s="6">
        <f t="shared" si="3"/>
        <v>-7673.38</v>
      </c>
      <c r="V34" s="6">
        <f t="shared" si="3"/>
        <v>7539.65</v>
      </c>
      <c r="W34" s="6">
        <f t="shared" si="1"/>
        <v>26983.75</v>
      </c>
    </row>
    <row r="35" spans="1:23" x14ac:dyDescent="0.25">
      <c r="A35" s="1"/>
      <c r="B35" s="1" t="s">
        <v>34</v>
      </c>
      <c r="C35" s="1"/>
      <c r="D35" s="1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25">
      <c r="A36" s="1"/>
      <c r="B36" s="1"/>
      <c r="C36" s="1" t="s">
        <v>35</v>
      </c>
      <c r="D36" s="1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25">
      <c r="A37" s="1"/>
      <c r="B37" s="1"/>
      <c r="C37" s="1"/>
      <c r="D37" s="1" t="s">
        <v>36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5832</v>
      </c>
      <c r="K37" s="6">
        <v>5620.5</v>
      </c>
      <c r="L37" s="6">
        <v>0</v>
      </c>
      <c r="M37" s="6">
        <v>0</v>
      </c>
      <c r="N37" s="6">
        <v>7664</v>
      </c>
      <c r="O37" s="6">
        <v>0</v>
      </c>
      <c r="P37" s="6">
        <v>0</v>
      </c>
      <c r="Q37" s="6">
        <v>9175.9</v>
      </c>
      <c r="R37" s="6">
        <v>6486.4</v>
      </c>
      <c r="S37" s="6">
        <v>5000</v>
      </c>
      <c r="T37" s="6">
        <v>5000</v>
      </c>
      <c r="U37" s="6">
        <v>0</v>
      </c>
      <c r="V37" s="6">
        <v>0</v>
      </c>
      <c r="W37" s="6">
        <f>ROUND(SUM(E37:V37),5)</f>
        <v>44778.8</v>
      </c>
    </row>
    <row r="38" spans="1:23" ht="15.75" thickBot="1" x14ac:dyDescent="0.3">
      <c r="A38" s="1"/>
      <c r="B38" s="1"/>
      <c r="C38" s="1"/>
      <c r="D38" s="1" t="s">
        <v>35</v>
      </c>
      <c r="E38" s="7">
        <v>11139</v>
      </c>
      <c r="F38" s="7">
        <v>0</v>
      </c>
      <c r="G38" s="7">
        <v>2086.8000000000002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f>ROUND(SUM(E38:V38),5)</f>
        <v>13225.8</v>
      </c>
    </row>
    <row r="39" spans="1:23" x14ac:dyDescent="0.25">
      <c r="A39" s="1"/>
      <c r="B39" s="1"/>
      <c r="C39" s="1" t="s">
        <v>37</v>
      </c>
      <c r="D39" s="1"/>
      <c r="E39" s="6">
        <f t="shared" ref="E39:V39" si="4">ROUND(SUM(E36:E38),5)</f>
        <v>11139</v>
      </c>
      <c r="F39" s="6">
        <f t="shared" si="4"/>
        <v>0</v>
      </c>
      <c r="G39" s="6">
        <f t="shared" si="4"/>
        <v>2086.8000000000002</v>
      </c>
      <c r="H39" s="6">
        <f t="shared" si="4"/>
        <v>0</v>
      </c>
      <c r="I39" s="6">
        <f t="shared" si="4"/>
        <v>0</v>
      </c>
      <c r="J39" s="6">
        <f t="shared" si="4"/>
        <v>5832</v>
      </c>
      <c r="K39" s="6">
        <f t="shared" si="4"/>
        <v>5620.5</v>
      </c>
      <c r="L39" s="6">
        <f t="shared" si="4"/>
        <v>0</v>
      </c>
      <c r="M39" s="6">
        <f t="shared" si="4"/>
        <v>0</v>
      </c>
      <c r="N39" s="6">
        <f t="shared" si="4"/>
        <v>7664</v>
      </c>
      <c r="O39" s="6">
        <f t="shared" si="4"/>
        <v>0</v>
      </c>
      <c r="P39" s="6">
        <f t="shared" si="4"/>
        <v>0</v>
      </c>
      <c r="Q39" s="6">
        <f t="shared" si="4"/>
        <v>9175.9</v>
      </c>
      <c r="R39" s="6">
        <f t="shared" si="4"/>
        <v>6486.4</v>
      </c>
      <c r="S39" s="6">
        <f t="shared" si="4"/>
        <v>5000</v>
      </c>
      <c r="T39" s="6">
        <f t="shared" si="4"/>
        <v>5000</v>
      </c>
      <c r="U39" s="6">
        <f t="shared" si="4"/>
        <v>0</v>
      </c>
      <c r="V39" s="6">
        <f t="shared" si="4"/>
        <v>0</v>
      </c>
      <c r="W39" s="6">
        <f>ROUND(SUM(E39:V39),5)</f>
        <v>58004.6</v>
      </c>
    </row>
    <row r="40" spans="1:23" x14ac:dyDescent="0.25">
      <c r="A40" s="1"/>
      <c r="B40" s="1"/>
      <c r="C40" s="1" t="s">
        <v>38</v>
      </c>
      <c r="D40" s="1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25">
      <c r="A41" s="1"/>
      <c r="B41" s="1"/>
      <c r="C41" s="1"/>
      <c r="D41" s="1" t="s">
        <v>39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5832</v>
      </c>
      <c r="K41" s="6">
        <v>5620.5</v>
      </c>
      <c r="L41" s="6">
        <v>0</v>
      </c>
      <c r="M41" s="6">
        <v>0</v>
      </c>
      <c r="N41" s="6">
        <v>7664</v>
      </c>
      <c r="O41" s="6">
        <v>0</v>
      </c>
      <c r="P41" s="6">
        <v>0</v>
      </c>
      <c r="Q41" s="6">
        <v>9175.9</v>
      </c>
      <c r="R41" s="6">
        <v>6486.4</v>
      </c>
      <c r="S41" s="6">
        <v>5000</v>
      </c>
      <c r="T41" s="6">
        <v>5000</v>
      </c>
      <c r="U41" s="6">
        <v>0</v>
      </c>
      <c r="V41" s="6">
        <v>0</v>
      </c>
      <c r="W41" s="6">
        <f>ROUND(SUM(E41:V41),5)</f>
        <v>44778.8</v>
      </c>
    </row>
    <row r="42" spans="1:23" ht="15.75" thickBot="1" x14ac:dyDescent="0.3">
      <c r="A42" s="1"/>
      <c r="B42" s="1"/>
      <c r="C42" s="1"/>
      <c r="D42" s="1" t="s">
        <v>40</v>
      </c>
      <c r="E42" s="6">
        <v>11139</v>
      </c>
      <c r="F42" s="6">
        <v>0</v>
      </c>
      <c r="G42" s="6">
        <v>2086.8000000000002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f>ROUND(SUM(E42:V42),5)</f>
        <v>13225.8</v>
      </c>
    </row>
    <row r="43" spans="1:23" ht="15.75" thickBot="1" x14ac:dyDescent="0.3">
      <c r="A43" s="1"/>
      <c r="B43" s="1"/>
      <c r="C43" s="1" t="s">
        <v>41</v>
      </c>
      <c r="D43" s="1"/>
      <c r="E43" s="9">
        <f t="shared" ref="E43:V43" si="5">ROUND(SUM(E40:E42),5)</f>
        <v>11139</v>
      </c>
      <c r="F43" s="9">
        <f t="shared" si="5"/>
        <v>0</v>
      </c>
      <c r="G43" s="9">
        <f t="shared" si="5"/>
        <v>2086.8000000000002</v>
      </c>
      <c r="H43" s="9">
        <f t="shared" si="5"/>
        <v>0</v>
      </c>
      <c r="I43" s="9">
        <f t="shared" si="5"/>
        <v>0</v>
      </c>
      <c r="J43" s="9">
        <f t="shared" si="5"/>
        <v>5832</v>
      </c>
      <c r="K43" s="9">
        <f t="shared" si="5"/>
        <v>5620.5</v>
      </c>
      <c r="L43" s="9">
        <f t="shared" si="5"/>
        <v>0</v>
      </c>
      <c r="M43" s="9">
        <f t="shared" si="5"/>
        <v>0</v>
      </c>
      <c r="N43" s="9">
        <f t="shared" si="5"/>
        <v>7664</v>
      </c>
      <c r="O43" s="9">
        <f t="shared" si="5"/>
        <v>0</v>
      </c>
      <c r="P43" s="9">
        <f t="shared" si="5"/>
        <v>0</v>
      </c>
      <c r="Q43" s="9">
        <f t="shared" si="5"/>
        <v>9175.9</v>
      </c>
      <c r="R43" s="9">
        <f t="shared" si="5"/>
        <v>6486.4</v>
      </c>
      <c r="S43" s="9">
        <f t="shared" si="5"/>
        <v>5000</v>
      </c>
      <c r="T43" s="9">
        <f t="shared" si="5"/>
        <v>5000</v>
      </c>
      <c r="U43" s="9">
        <f t="shared" si="5"/>
        <v>0</v>
      </c>
      <c r="V43" s="9">
        <f t="shared" si="5"/>
        <v>0</v>
      </c>
      <c r="W43" s="9">
        <f>ROUND(SUM(E43:V43),5)</f>
        <v>58004.6</v>
      </c>
    </row>
    <row r="44" spans="1:23" ht="15.75" thickBot="1" x14ac:dyDescent="0.3">
      <c r="A44" s="1"/>
      <c r="B44" s="1" t="s">
        <v>42</v>
      </c>
      <c r="C44" s="1"/>
      <c r="D44" s="1"/>
      <c r="E44" s="9">
        <f t="shared" ref="E44:V44" si="6">ROUND(E35+E39-E43,5)</f>
        <v>0</v>
      </c>
      <c r="F44" s="9">
        <f t="shared" si="6"/>
        <v>0</v>
      </c>
      <c r="G44" s="9">
        <f t="shared" si="6"/>
        <v>0</v>
      </c>
      <c r="H44" s="9">
        <f t="shared" si="6"/>
        <v>0</v>
      </c>
      <c r="I44" s="9">
        <f t="shared" si="6"/>
        <v>0</v>
      </c>
      <c r="J44" s="9">
        <f t="shared" si="6"/>
        <v>0</v>
      </c>
      <c r="K44" s="9">
        <f t="shared" si="6"/>
        <v>0</v>
      </c>
      <c r="L44" s="9">
        <f t="shared" si="6"/>
        <v>0</v>
      </c>
      <c r="M44" s="9">
        <f t="shared" si="6"/>
        <v>0</v>
      </c>
      <c r="N44" s="9">
        <f t="shared" si="6"/>
        <v>0</v>
      </c>
      <c r="O44" s="9">
        <f t="shared" si="6"/>
        <v>0</v>
      </c>
      <c r="P44" s="9">
        <f t="shared" si="6"/>
        <v>0</v>
      </c>
      <c r="Q44" s="9">
        <f t="shared" si="6"/>
        <v>0</v>
      </c>
      <c r="R44" s="9">
        <f t="shared" si="6"/>
        <v>0</v>
      </c>
      <c r="S44" s="9">
        <f t="shared" si="6"/>
        <v>0</v>
      </c>
      <c r="T44" s="9">
        <f t="shared" si="6"/>
        <v>0</v>
      </c>
      <c r="U44" s="9">
        <f t="shared" si="6"/>
        <v>0</v>
      </c>
      <c r="V44" s="9">
        <f t="shared" si="6"/>
        <v>0</v>
      </c>
      <c r="W44" s="9">
        <f>ROUND(SUM(E44:V44),5)</f>
        <v>0</v>
      </c>
    </row>
    <row r="45" spans="1:23" s="2" customFormat="1" ht="12.75" thickBot="1" x14ac:dyDescent="0.25">
      <c r="A45" s="1" t="s">
        <v>43</v>
      </c>
      <c r="B45" s="1"/>
      <c r="C45" s="1"/>
      <c r="D45" s="1"/>
      <c r="E45" s="10">
        <f t="shared" ref="E45:V45" si="7">ROUND(E34+E44,5)</f>
        <v>-3078.02</v>
      </c>
      <c r="F45" s="10">
        <f t="shared" si="7"/>
        <v>5512.13</v>
      </c>
      <c r="G45" s="10">
        <f t="shared" si="7"/>
        <v>-4047.06</v>
      </c>
      <c r="H45" s="10">
        <f t="shared" si="7"/>
        <v>-7008.76</v>
      </c>
      <c r="I45" s="10">
        <f t="shared" si="7"/>
        <v>8687.23</v>
      </c>
      <c r="J45" s="10">
        <f t="shared" si="7"/>
        <v>3546.15</v>
      </c>
      <c r="K45" s="10">
        <f t="shared" si="7"/>
        <v>7320.97</v>
      </c>
      <c r="L45" s="10">
        <f t="shared" si="7"/>
        <v>6884.81</v>
      </c>
      <c r="M45" s="10">
        <f t="shared" si="7"/>
        <v>3904.38</v>
      </c>
      <c r="N45" s="10">
        <f t="shared" si="7"/>
        <v>3591.76</v>
      </c>
      <c r="O45" s="10">
        <f t="shared" si="7"/>
        <v>-6218.28</v>
      </c>
      <c r="P45" s="10">
        <f t="shared" si="7"/>
        <v>15140.45</v>
      </c>
      <c r="Q45" s="10">
        <f t="shared" si="7"/>
        <v>-7002</v>
      </c>
      <c r="R45" s="10">
        <f t="shared" si="7"/>
        <v>-6081</v>
      </c>
      <c r="S45" s="10">
        <f t="shared" si="7"/>
        <v>-5078.75</v>
      </c>
      <c r="T45" s="10">
        <f t="shared" si="7"/>
        <v>11043.47</v>
      </c>
      <c r="U45" s="10">
        <f t="shared" si="7"/>
        <v>-7673.38</v>
      </c>
      <c r="V45" s="10">
        <f t="shared" si="7"/>
        <v>7539.65</v>
      </c>
      <c r="W45" s="10">
        <f>ROUND(SUM(E45:V45),5)</f>
        <v>26983.75</v>
      </c>
    </row>
    <row r="46" spans="1:23" ht="15.75" thickTop="1" x14ac:dyDescent="0.25"/>
  </sheetData>
  <pageMargins left="0.7" right="0.7" top="0.75" bottom="0.75" header="0.1" footer="0.3"/>
  <pageSetup orientation="portrait" r:id="rId1"/>
  <headerFooter>
    <oddHeader>&amp;L&amp;"Helvetica,Regular"&amp;9 01/26/23&amp;C&amp;"Helvetica,Regular"&amp;12 Kenai Watershed Forum
&amp;"Helvetica,Regular"&amp;15 Profit &amp;&amp; Loss
&amp;"Helvetica,Regular"&amp;10 January 2001 through December 2022</oddHeader>
    <oddFooter>&amp;R&amp;"Helvetica,Regular"&amp;9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314325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Kenai Watershed Forum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Candace Nakagawa</dc:creator>
  <cp:lastModifiedBy>bmeyer bmeyer</cp:lastModifiedBy>
  <dcterms:created xsi:type="dcterms:W3CDTF">2023-01-26T22:58:55Z</dcterms:created>
  <dcterms:modified xsi:type="dcterms:W3CDTF">2024-10-25T23:26:29Z</dcterms:modified>
</cp:coreProperties>
</file>