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8會員日_檔期資訊" sheetId="1" r:id="rId5"/>
    <sheet state="hidden" name="素材規格表" sheetId="2" r:id="rId6"/>
    <sheet state="visible" name="Timeline" sheetId="3" r:id="rId7"/>
    <sheet state="visible" name="Creative Review" sheetId="4" r:id="rId8"/>
    <sheet state="visible" name="外廣_Wave1" sheetId="5" r:id="rId9"/>
    <sheet state="visible" name="外廣_Wave2(急件)" sheetId="6" r:id="rId10"/>
    <sheet state="visible" name="LineOA_wave1" sheetId="7" r:id="rId11"/>
    <sheet state="hidden" name="外廣_加發_For MAU" sheetId="8" r:id="rId12"/>
  </sheets>
  <definedNames/>
  <calcPr/>
</workbook>
</file>

<file path=xl/sharedStrings.xml><?xml version="1.0" encoding="utf-8"?>
<sst xmlns="http://schemas.openxmlformats.org/spreadsheetml/2006/main" count="1596" uniqueCount="713">
  <si>
    <t>資訊類型 / 檔期</t>
  </si>
  <si>
    <t>案型</t>
  </si>
  <si>
    <t>2025.3.18</t>
  </si>
  <si>
    <t>2025.4.18</t>
  </si>
  <si>
    <t>2025.5.18</t>
  </si>
  <si>
    <t>2025.7.18</t>
  </si>
  <si>
    <t>2025.8.18</t>
  </si>
  <si>
    <t>2025.9.18</t>
  </si>
  <si>
    <t>2025.10.18</t>
  </si>
  <si>
    <t>2025.11.18</t>
  </si>
  <si>
    <t>2025.12.18</t>
  </si>
  <si>
    <t>2026.1.18</t>
  </si>
  <si>
    <t>Period</t>
  </si>
  <si>
    <t>3/4-3/18</t>
  </si>
  <si>
    <t>4/5-4/18</t>
  </si>
  <si>
    <t>5/6-5/18</t>
  </si>
  <si>
    <t>7/8-7/18</t>
  </si>
  <si>
    <t>8/9-8/18</t>
  </si>
  <si>
    <t>9/10-9/18</t>
  </si>
  <si>
    <t>10/11-10/18</t>
  </si>
  <si>
    <t>11/12-11/18</t>
  </si>
  <si>
    <t>12/13-12/18</t>
  </si>
  <si>
    <t>1/12-1/18</t>
  </si>
  <si>
    <t>USP</t>
  </si>
  <si>
    <t>$69免運吃到飽</t>
  </si>
  <si>
    <t>免運吃到飽$99起</t>
  </si>
  <si>
    <t>隔日到貨$99起</t>
  </si>
  <si>
    <t xml:space="preserve"> 免運無限次$99起
</t>
  </si>
  <si>
    <t xml:space="preserve">免運無限次$99起
</t>
  </si>
  <si>
    <t>蝦幣回饋最高18%</t>
  </si>
  <si>
    <t xml:space="preserve">蝦幣回饋最高18%
</t>
  </si>
  <si>
    <t>春日出遊 3 折起</t>
  </si>
  <si>
    <t>母親節送禮38%回饋</t>
  </si>
  <si>
    <t>心動閃蝦季 5 折起</t>
  </si>
  <si>
    <t>夏日居家9折起</t>
  </si>
  <si>
    <t>元氣好禮9折</t>
  </si>
  <si>
    <t>強檔新機最高X折</t>
  </si>
  <si>
    <t>Tagline</t>
  </si>
  <si>
    <t>寵愛女王節</t>
  </si>
  <si>
    <t>KSP</t>
  </si>
  <si>
    <t>換季保健 $8 起</t>
  </si>
  <si>
    <t>台灣銀樓在蝦皮</t>
  </si>
  <si>
    <t>F&amp;B吃貨節</t>
  </si>
  <si>
    <t>H&amp;L美好生活節</t>
  </si>
  <si>
    <t>女王節專區</t>
  </si>
  <si>
    <t>Campaign PIC</t>
  </si>
  <si>
    <t>Ivy Huang</t>
  </si>
  <si>
    <t>Joy Jhuang</t>
  </si>
  <si>
    <t>Kick-off deck</t>
  </si>
  <si>
    <t>2025.07_18會員日 kick off</t>
  </si>
  <si>
    <t>2025.8_18號會員日 kick off  For BD</t>
  </si>
  <si>
    <t>2025.9_18號會員日 kick off  For BD</t>
  </si>
  <si>
    <t>Camapign 強品清單</t>
  </si>
  <si>
    <t>OM PIC</t>
  </si>
  <si>
    <t>Debby Lee</t>
  </si>
  <si>
    <t>Chelsy Wu</t>
  </si>
  <si>
    <t>Hazel Lee</t>
  </si>
  <si>
    <t>Cheyenne Chu</t>
  </si>
  <si>
    <t>Angela Chuang</t>
  </si>
  <si>
    <t>Rita Zhang</t>
  </si>
  <si>
    <t>Static Creative</t>
  </si>
  <si>
    <r>
      <rPr>
        <rFont val="Roboto"/>
        <b/>
        <color rgb="FF000000"/>
        <sz val="10.0"/>
      </rPr>
      <t>共用素材請看&lt;</t>
    </r>
    <r>
      <rPr>
        <rFont val="Roboto"/>
        <b/>
        <color rgb="FF1155CC"/>
        <sz val="10.0"/>
        <u/>
      </rPr>
      <t>這邊</t>
    </r>
    <r>
      <rPr>
        <rFont val="Roboto"/>
        <b/>
        <color rgb="FF000000"/>
        <sz val="10.0"/>
      </rPr>
      <t>&gt;</t>
    </r>
  </si>
  <si>
    <r>
      <rPr>
        <rFont val="Roboto"/>
        <color theme="1"/>
        <sz val="10.0"/>
      </rPr>
      <t xml:space="preserve">VideoElements
</t>
    </r>
    <r>
      <rPr>
        <rFont val="Roboto"/>
        <color theme="1"/>
        <sz val="9.0"/>
      </rPr>
      <t>(Cover,Frame,EndCard)</t>
    </r>
  </si>
  <si>
    <t>-</t>
  </si>
  <si>
    <t>新製：檔期USP</t>
  </si>
  <si>
    <t>DPAFrame</t>
  </si>
  <si>
    <r>
      <rPr>
        <rFont val="Roboto"/>
        <color theme="1"/>
        <sz val="10.0"/>
      </rPr>
      <t>1</t>
    </r>
    <r>
      <rPr>
        <rFont val="Roboto"/>
        <color rgb="FFFF0000"/>
        <sz val="10.0"/>
      </rPr>
      <t>*</t>
    </r>
  </si>
  <si>
    <t>新製：全站超商免運</t>
  </si>
  <si>
    <t>$69起免運吃到飽_1</t>
  </si>
  <si>
    <t>新製：$99起免運吃到飽</t>
  </si>
  <si>
    <t>隔日到貨$99起免運</t>
  </si>
  <si>
    <t>Pmax,UAC,LineLAP, Yahoo新聞</t>
  </si>
  <si>
    <r>
      <rPr>
        <rFont val="Roboto"/>
        <color theme="1"/>
        <sz val="10.0"/>
      </rPr>
      <t>1</t>
    </r>
    <r>
      <rPr>
        <rFont val="Roboto"/>
        <color rgb="FFFF0000"/>
        <sz val="10.0"/>
      </rPr>
      <t>*</t>
    </r>
  </si>
  <si>
    <r>
      <rPr>
        <rFont val="Roboto"/>
        <color theme="1"/>
        <sz val="10.0"/>
      </rPr>
      <t>2</t>
    </r>
    <r>
      <rPr>
        <rFont val="Roboto"/>
        <color rgb="FFFF0000"/>
        <sz val="10.0"/>
      </rPr>
      <t>*</t>
    </r>
  </si>
  <si>
    <t>蝦幣回饋最高18%_1</t>
  </si>
  <si>
    <t>隔日到貨$99起免運+加碼超商免運</t>
  </si>
  <si>
    <r>
      <rPr>
        <rFont val="Roboto"/>
        <color theme="1"/>
        <sz val="10.0"/>
      </rPr>
      <t>3</t>
    </r>
    <r>
      <rPr>
        <rFont val="Roboto"/>
        <color rgb="FFFF0000"/>
        <sz val="10.0"/>
      </rPr>
      <t>*</t>
    </r>
  </si>
  <si>
    <t>新製：春日出遊3折起(套品)</t>
  </si>
  <si>
    <t>新製：母親節送禮38%回饋(套品)</t>
  </si>
  <si>
    <t>新製：心動閃蝦5折起(套品)</t>
  </si>
  <si>
    <t>新製：免運吃到飽+加碼全站免運(套品)</t>
  </si>
  <si>
    <t>新製：夏日居家9折起(套品)</t>
  </si>
  <si>
    <t>新製：精選爆品$99起(套品)</t>
  </si>
  <si>
    <t>RTB, Yahoo Native</t>
  </si>
  <si>
    <r>
      <rPr>
        <rFont val="Roboto"/>
        <color theme="1"/>
        <sz val="10.0"/>
      </rPr>
      <t>1</t>
    </r>
    <r>
      <rPr>
        <rFont val="Roboto"/>
        <color rgb="FFFF0000"/>
        <sz val="10.0"/>
      </rPr>
      <t>*</t>
    </r>
  </si>
  <si>
    <t>Appier</t>
  </si>
  <si>
    <r>
      <rPr>
        <rFont val="Roboto"/>
        <color theme="1"/>
        <sz val="10.0"/>
      </rPr>
      <t>1</t>
    </r>
    <r>
      <rPr>
        <rFont val="Roboto"/>
        <color rgb="FFFF0000"/>
        <sz val="10.0"/>
      </rPr>
      <t>*</t>
    </r>
  </si>
  <si>
    <t>Dcard</t>
  </si>
  <si>
    <r>
      <rPr>
        <rFont val="Roboto"/>
        <color theme="1"/>
        <sz val="10.0"/>
      </rPr>
      <t>1</t>
    </r>
    <r>
      <rPr>
        <rFont val="Roboto"/>
        <color rgb="FFFF0000"/>
        <sz val="10.0"/>
      </rPr>
      <t>*</t>
    </r>
  </si>
  <si>
    <t>無資源</t>
  </si>
  <si>
    <t>Pixnet</t>
  </si>
  <si>
    <r>
      <rPr>
        <rFont val="Roboto"/>
        <color theme="1"/>
        <sz val="10.0"/>
      </rPr>
      <t>1</t>
    </r>
    <r>
      <rPr>
        <rFont val="Roboto"/>
        <color rgb="FFFF0000"/>
        <sz val="10.0"/>
      </rPr>
      <t>*</t>
    </r>
  </si>
  <si>
    <t>Marexplorer</t>
  </si>
  <si>
    <r>
      <rPr>
        <rFont val="Roboto"/>
        <color theme="1"/>
        <sz val="10.0"/>
      </rPr>
      <t>1</t>
    </r>
    <r>
      <rPr>
        <rFont val="Roboto"/>
        <color rgb="FFFF0000"/>
        <sz val="10.0"/>
      </rPr>
      <t>*</t>
    </r>
  </si>
  <si>
    <t>Ad2</t>
  </si>
  <si>
    <r>
      <rPr>
        <rFont val="Roboto"/>
        <color theme="1"/>
        <sz val="10.0"/>
      </rPr>
      <t>1</t>
    </r>
    <r>
      <rPr>
        <rFont val="Roboto"/>
        <color rgb="FFFF0000"/>
        <sz val="10.0"/>
      </rPr>
      <t>*</t>
    </r>
  </si>
  <si>
    <t>Video Creative</t>
  </si>
  <si>
    <t>Promo Filler</t>
  </si>
  <si>
    <t>18Calendar</t>
  </si>
  <si>
    <t>Video Template</t>
  </si>
  <si>
    <t>PSD
路徑</t>
  </si>
  <si>
    <t>AE檔</t>
  </si>
  <si>
    <t>範例影片</t>
  </si>
  <si>
    <t>CUT 1</t>
  </si>
  <si>
    <t>CUT 2</t>
  </si>
  <si>
    <t>CUT 3</t>
  </si>
  <si>
    <t>CUT 4</t>
  </si>
  <si>
    <t>CUT 5</t>
  </si>
  <si>
    <t>CUT 6</t>
  </si>
  <si>
    <t>CUT 7</t>
  </si>
  <si>
    <t>Video_18Calendar_1</t>
  </si>
  <si>
    <t>03-AE-Working-File</t>
  </si>
  <si>
    <t>https://youtu.be/2Z9T4SYwsrw</t>
  </si>
  <si>
    <t>請放Cover</t>
  </si>
  <si>
    <t>請放EndCard</t>
  </si>
  <si>
    <t>18Track</t>
  </si>
  <si>
    <t>Video_18Track</t>
  </si>
  <si>
    <t>https://youtu.be/sesG4WchPoA</t>
  </si>
  <si>
    <t>曝光媒體</t>
  </si>
  <si>
    <t>K數</t>
  </si>
  <si>
    <t>尺寸/命名</t>
  </si>
  <si>
    <t>檔案命名</t>
  </si>
  <si>
    <t>素材製作備註</t>
  </si>
  <si>
    <t>Layout</t>
  </si>
  <si>
    <t>內容資訊</t>
  </si>
  <si>
    <t>PSD 檔路徑</t>
  </si>
  <si>
    <t>VideoElements</t>
  </si>
  <si>
    <t>&lt;300MB 
jpg</t>
  </si>
  <si>
    <t>1080 X1080</t>
  </si>
  <si>
    <t>1. Shopee TW Logo
2. 檔期Logo
3. 3顆USP</t>
  </si>
  <si>
    <t>1080X1920</t>
  </si>
  <si>
    <t>1920X1080</t>
  </si>
  <si>
    <t>&lt;300MB 
png</t>
  </si>
  <si>
    <t>[上方]
Shopee TW Logo
[中間挖空]
[下方]
1. 檔期Logo
2. 3顆USP</t>
  </si>
  <si>
    <t>[左側依序]
1. Shopee TW Logo
2. 檔期Logo
3. 3顆USP
4. 活動期間(請依工單活動期間)
5. 立即下載蝦皮購物
6. APP Store Icon
[右側：留空]</t>
  </si>
  <si>
    <t>[左側依序]
1. Shopee TW Logo
2. 檔期Logo
[中間：挖空]
[右側依序]
1. 3顆USP
2. 活動期間(請依工單活動期間)
3. 立即下載蝦皮購物
4. APP Store Icon</t>
  </si>
  <si>
    <t>1.  Shopee TW Logo
2. 檔期Logo
3. USP
4. 活動期間 M/D-M/D (請依工單活動期間)
5. 文字"立即下載蝦皮購物"
6. android &amp; ios icon</t>
  </si>
  <si>
    <t>&lt;150K 
png</t>
  </si>
  <si>
    <t>1080X1080</t>
  </si>
  <si>
    <r>
      <rPr>
        <rFont val="Calibri"/>
        <color rgb="FF000000"/>
        <sz val="10.0"/>
      </rPr>
      <t>左下：</t>
    </r>
    <r>
      <rPr>
        <rFont val="Calibri"/>
        <color rgb="FF0000FF"/>
        <sz val="10.0"/>
      </rPr>
      <t>*請依入稿內容*</t>
    </r>
    <r>
      <rPr>
        <rFont val="Calibri"/>
        <color rgb="FF000000"/>
        <sz val="10.0"/>
      </rPr>
      <t xml:space="preserve">
中下：</t>
    </r>
    <r>
      <rPr>
        <rFont val="Calibri"/>
        <color rgb="FF0000FF"/>
        <sz val="10.0"/>
      </rPr>
      <t>請放檔期Logo</t>
    </r>
    <r>
      <rPr>
        <rFont val="Calibri"/>
        <color rgb="FF000000"/>
        <sz val="10.0"/>
      </rPr>
      <t xml:space="preserve">
右下：</t>
    </r>
    <r>
      <rPr>
        <rFont val="Calibri"/>
        <color rgb="FF0000FF"/>
        <sz val="10.0"/>
      </rPr>
      <t>請依類別換底色(系統會帶入價格)</t>
    </r>
    <r>
      <rPr>
        <rFont val="Calibri"/>
        <color rgb="FF000000"/>
        <sz val="10.0"/>
      </rPr>
      <t xml:space="preserve">
</t>
    </r>
    <r>
      <rPr>
        <rFont val="Calibri"/>
        <color rgb="FFFF0000"/>
        <sz val="10.0"/>
      </rPr>
      <t>*右下請依類別換色，色號請統一*</t>
    </r>
    <r>
      <rPr>
        <rFont val="Calibri"/>
        <color rgb="FF000000"/>
        <sz val="10.0"/>
      </rPr>
      <t xml:space="preserve">
FSS&amp;Preferseller #0053DE</t>
    </r>
  </si>
  <si>
    <r>
      <rPr>
        <rFont val="Calibri"/>
        <color rgb="FF000000"/>
        <sz val="10.0"/>
      </rPr>
      <t>左下：</t>
    </r>
    <r>
      <rPr>
        <rFont val="Calibri"/>
        <color rgb="FF0000FF"/>
        <sz val="10.0"/>
      </rPr>
      <t>*請依入稿內容*</t>
    </r>
    <r>
      <rPr>
        <rFont val="Calibri"/>
        <color rgb="FF000000"/>
        <sz val="10.0"/>
      </rPr>
      <t xml:space="preserve">
中下：</t>
    </r>
    <r>
      <rPr>
        <rFont val="Calibri"/>
        <color rgb="FF0000FF"/>
        <sz val="10.0"/>
      </rPr>
      <t>請放檔期Logo</t>
    </r>
    <r>
      <rPr>
        <rFont val="Calibri"/>
        <color rgb="FF000000"/>
        <sz val="10.0"/>
      </rPr>
      <t xml:space="preserve">
右下：</t>
    </r>
    <r>
      <rPr>
        <rFont val="Calibri"/>
        <color rgb="FF0000FF"/>
        <sz val="10.0"/>
      </rPr>
      <t>請依類別換底色(系統會帶入價格)</t>
    </r>
    <r>
      <rPr>
        <rFont val="Calibri"/>
        <color rgb="FF000000"/>
        <sz val="10.0"/>
      </rPr>
      <t xml:space="preserve">
</t>
    </r>
    <r>
      <rPr>
        <rFont val="Calibri"/>
        <color rgb="FFFF0000"/>
        <sz val="10.0"/>
      </rPr>
      <t>*右下請依類別換色，色號請統一*</t>
    </r>
    <r>
      <rPr>
        <rFont val="Calibri"/>
        <color rgb="FF000000"/>
        <sz val="10.0"/>
      </rPr>
      <t xml:space="preserve">
Lifestyle #26AA99</t>
    </r>
  </si>
  <si>
    <r>
      <rPr>
        <rFont val="Calibri"/>
        <color rgb="FF000000"/>
        <sz val="10.0"/>
      </rPr>
      <t>左下：</t>
    </r>
    <r>
      <rPr>
        <rFont val="Calibri"/>
        <color rgb="FF0000FF"/>
        <sz val="10.0"/>
      </rPr>
      <t>*請依入稿內容*</t>
    </r>
    <r>
      <rPr>
        <rFont val="Calibri"/>
        <color rgb="FF000000"/>
        <sz val="10.0"/>
      </rPr>
      <t xml:space="preserve">
中下：</t>
    </r>
    <r>
      <rPr>
        <rFont val="Calibri"/>
        <color rgb="FF0000FF"/>
        <sz val="10.0"/>
      </rPr>
      <t>請放檔期Logo</t>
    </r>
    <r>
      <rPr>
        <rFont val="Calibri"/>
        <color rgb="FF000000"/>
        <sz val="10.0"/>
      </rPr>
      <t xml:space="preserve">
右下：</t>
    </r>
    <r>
      <rPr>
        <rFont val="Calibri"/>
        <color rgb="FF0000FF"/>
        <sz val="10.0"/>
      </rPr>
      <t>請依類別換底色(系統會帶入價格)</t>
    </r>
    <r>
      <rPr>
        <rFont val="Calibri"/>
        <color rgb="FF000000"/>
        <sz val="10.0"/>
      </rPr>
      <t xml:space="preserve">
</t>
    </r>
    <r>
      <rPr>
        <rFont val="Calibri"/>
        <color rgb="FFFF0000"/>
        <sz val="10.0"/>
      </rPr>
      <t>*右下請依類別換色，色號請統一*</t>
    </r>
    <r>
      <rPr>
        <rFont val="Calibri"/>
        <color rgb="FF000000"/>
        <sz val="10.0"/>
      </rPr>
      <t xml:space="preserve">
EL #113366</t>
    </r>
  </si>
  <si>
    <r>
      <rPr>
        <rFont val="Calibri"/>
        <color rgb="FF000000"/>
        <sz val="10.0"/>
      </rPr>
      <t>左下：</t>
    </r>
    <r>
      <rPr>
        <rFont val="Calibri"/>
        <color rgb="FF0000FF"/>
        <sz val="10.0"/>
      </rPr>
      <t>*請依入稿內容*</t>
    </r>
    <r>
      <rPr>
        <rFont val="Calibri"/>
        <color rgb="FF000000"/>
        <sz val="10.0"/>
      </rPr>
      <t xml:space="preserve">
中下：</t>
    </r>
    <r>
      <rPr>
        <rFont val="Calibri"/>
        <color rgb="FF0000FF"/>
        <sz val="10.0"/>
      </rPr>
      <t>請放檔期Logo</t>
    </r>
    <r>
      <rPr>
        <rFont val="Calibri"/>
        <color rgb="FF000000"/>
        <sz val="10.0"/>
      </rPr>
      <t xml:space="preserve">
右下：</t>
    </r>
    <r>
      <rPr>
        <rFont val="Calibri"/>
        <color rgb="FF0000FF"/>
        <sz val="10.0"/>
      </rPr>
      <t>請依類別換底色(系統會帶入價格)</t>
    </r>
    <r>
      <rPr>
        <rFont val="Calibri"/>
        <color rgb="FF000000"/>
        <sz val="10.0"/>
      </rPr>
      <t xml:space="preserve">
</t>
    </r>
    <r>
      <rPr>
        <rFont val="Calibri"/>
        <color rgb="FFFF0000"/>
        <sz val="10.0"/>
      </rPr>
      <t>*右下請依類別換色，色號請統一*</t>
    </r>
    <r>
      <rPr>
        <rFont val="Calibri"/>
        <color rgb="FF000000"/>
        <sz val="10.0"/>
      </rPr>
      <t xml:space="preserve">
FMCG #D0011B</t>
    </r>
  </si>
  <si>
    <r>
      <rPr>
        <rFont val="Calibri"/>
        <color rgb="FF000000"/>
        <sz val="10.0"/>
      </rPr>
      <t>左下：</t>
    </r>
    <r>
      <rPr>
        <rFont val="Calibri"/>
        <color rgb="FF0000FF"/>
        <sz val="10.0"/>
      </rPr>
      <t>*請依入稿內容*</t>
    </r>
    <r>
      <rPr>
        <rFont val="Calibri"/>
        <color rgb="FF000000"/>
        <sz val="10.0"/>
      </rPr>
      <t xml:space="preserve">
中下：</t>
    </r>
    <r>
      <rPr>
        <rFont val="Calibri"/>
        <color rgb="FF0000FF"/>
        <sz val="10.0"/>
      </rPr>
      <t>請放檔期Logo</t>
    </r>
    <r>
      <rPr>
        <rFont val="Calibri"/>
        <color rgb="FF000000"/>
        <sz val="10.0"/>
      </rPr>
      <t xml:space="preserve">
右下：</t>
    </r>
    <r>
      <rPr>
        <rFont val="Calibri"/>
        <color rgb="FF0000FF"/>
        <sz val="10.0"/>
      </rPr>
      <t>請依類別換底色(系統會帶入價格)</t>
    </r>
    <r>
      <rPr>
        <rFont val="Calibri"/>
        <color rgb="FF000000"/>
        <sz val="10.0"/>
      </rPr>
      <t xml:space="preserve">
</t>
    </r>
    <r>
      <rPr>
        <rFont val="Calibri"/>
        <color rgb="FFFF0000"/>
        <sz val="10.0"/>
      </rPr>
      <t>*右下請依類別換色，色號請統一*</t>
    </r>
    <r>
      <rPr>
        <rFont val="Calibri"/>
        <color rgb="FF000000"/>
        <sz val="10.0"/>
      </rPr>
      <t xml:space="preserve">
Fashion #FFBB00 </t>
    </r>
  </si>
  <si>
    <t>Pmax&amp;UAC</t>
  </si>
  <si>
    <t>&lt;150K 
jpg</t>
  </si>
  <si>
    <t>1200x1200</t>
  </si>
  <si>
    <t>1200x628</t>
  </si>
  <si>
    <t>960x1200</t>
  </si>
  <si>
    <t>LineLAP</t>
  </si>
  <si>
    <t>&lt;200k 
 jpg</t>
  </si>
  <si>
    <t>1080x1080</t>
  </si>
  <si>
    <t>Yahoo新聞</t>
  </si>
  <si>
    <t>&lt;100k 
 jpg</t>
  </si>
  <si>
    <t>1200X627</t>
  </si>
  <si>
    <t>627X627</t>
  </si>
  <si>
    <t>Crieto</t>
  </si>
  <si>
    <t>300x250</t>
  </si>
  <si>
    <t>320x480</t>
  </si>
  <si>
    <t>320x50</t>
  </si>
  <si>
    <t>480x320</t>
  </si>
  <si>
    <t>728x90</t>
  </si>
  <si>
    <t>768x1024</t>
  </si>
  <si>
    <t>1024x768</t>
  </si>
  <si>
    <t>RtbHouse</t>
  </si>
  <si>
    <t>300x600</t>
  </si>
  <si>
    <t>360x640</t>
  </si>
  <si>
    <t>600x1200</t>
  </si>
  <si>
    <t>640x960</t>
  </si>
  <si>
    <t>600x500</t>
  </si>
  <si>
    <t>672x560</t>
  </si>
  <si>
    <t>1200x627</t>
  </si>
  <si>
    <t>960x640</t>
  </si>
  <si>
    <t>2048x1536</t>
  </si>
  <si>
    <t>640x100</t>
  </si>
  <si>
    <t>640x200</t>
  </si>
  <si>
    <t>1536x2048</t>
  </si>
  <si>
    <t>160x600</t>
  </si>
  <si>
    <t>336x280</t>
  </si>
  <si>
    <t>970x250</t>
  </si>
  <si>
    <t>YahooNative</t>
  </si>
  <si>
    <t>&lt;5MB
 jpg</t>
  </si>
  <si>
    <t>1067x600</t>
  </si>
  <si>
    <t xml:space="preserve">&lt;150 KB 
jpg/png </t>
  </si>
  <si>
    <t>796x448</t>
  </si>
  <si>
    <t>&lt; 200k 
png</t>
  </si>
  <si>
    <t>260x480</t>
  </si>
  <si>
    <r>
      <rPr>
        <rFont val="Roboto"/>
        <color rgb="FF0000FF"/>
        <sz val="10.0"/>
      </rPr>
      <t>請加CTA</t>
    </r>
    <r>
      <rPr>
        <rFont val="Roboto"/>
        <b/>
        <color rgb="FFFF0000"/>
        <sz val="10.0"/>
      </rPr>
      <t xml:space="preserve">
※請注意貼圖製作限制※</t>
    </r>
    <r>
      <rPr>
        <rFont val="Roboto"/>
        <color theme="1"/>
        <sz val="10.0"/>
      </rPr>
      <t xml:space="preserve">
*Side image 圖片底色須為透明
*圖形外部輪廓不為任何⼀種四邊形型式
*圖形外部輪廓若為單⼀或多個幾何圖形所構成，各別圖形內角總合需大於360度
*詳細製作規範可參考：https://docs.google.com/presentation/d/16ISQt6mtqs2Mq_0uUhNe8glIo9dzjKptpIar-Ui8ArM/edit?usp=sharing</t>
    </r>
  </si>
  <si>
    <t>&lt; 200k 
jpg</t>
  </si>
  <si>
    <r>
      <rPr>
        <rFont val="Roboto"/>
        <color rgb="FF0000FF"/>
        <sz val="10.0"/>
      </rPr>
      <t xml:space="preserve">請加CTA
</t>
    </r>
    <r>
      <rPr>
        <rFont val="Roboto"/>
        <color theme="1"/>
        <sz val="10.0"/>
      </rPr>
      <t>設計須為全部滿版，非將Pixnet PNG圖檔直接換底色</t>
    </r>
  </si>
  <si>
    <t>OpenPoint</t>
  </si>
  <si>
    <t>&lt; 1 MB 
jpg</t>
  </si>
  <si>
    <t xml:space="preserve">1280x720
</t>
  </si>
  <si>
    <t>&lt;150K
jpg</t>
  </si>
  <si>
    <t>&lt; 400KB
jpg</t>
  </si>
  <si>
    <t>640x320</t>
  </si>
  <si>
    <t>因</t>
  </si>
  <si>
    <t>camp timeline</t>
  </si>
  <si>
    <t>BD 選品 final</t>
  </si>
  <si>
    <t>Sales PIC</t>
  </si>
  <si>
    <t>請假</t>
  </si>
  <si>
    <t>國定假日/休假</t>
  </si>
  <si>
    <t>PIC</t>
  </si>
  <si>
    <t>File</t>
  </si>
  <si>
    <t>素材</t>
  </si>
  <si>
    <t>素材製作項目</t>
  </si>
  <si>
    <t>Camp team</t>
  </si>
  <si>
    <t>Ad text</t>
  </si>
  <si>
    <t>Ad text
(Facebook /Google /Linelap)</t>
  </si>
  <si>
    <t>OM 發入搞</t>
  </si>
  <si>
    <t>Camp入搞</t>
  </si>
  <si>
    <t>OM 進稿</t>
  </si>
  <si>
    <t>廣告設定</t>
  </si>
  <si>
    <t>廣告上線</t>
  </si>
  <si>
    <t>GD team</t>
  </si>
  <si>
    <t>Banner</t>
  </si>
  <si>
    <t>Wave1 
- VideoElements: 11
- DPA Frame: 5 (依檔期需求)
- Logo: 7 (依檔期需求)
- Banner：3款 (反修: 套品 &amp; resize)</t>
  </si>
  <si>
    <t>OM 發美術工單</t>
  </si>
  <si>
    <t>GD 製作</t>
  </si>
  <si>
    <t>GD 提供初稿</t>
  </si>
  <si>
    <t>OM 發校稿/選品</t>
  </si>
  <si>
    <t>Camp/Judy/Reg. OM/OM 校稿</t>
  </si>
  <si>
    <t>GD 反修/套品</t>
  </si>
  <si>
    <t>GD Resize</t>
  </si>
  <si>
    <t>GD 提供 final 檔</t>
  </si>
  <si>
    <t>Community team</t>
  </si>
  <si>
    <t>Video</t>
  </si>
  <si>
    <t>Promo Filler (6支 = 1款 *6)
AI 影片 (24支 = 4款 *6)</t>
  </si>
  <si>
    <t>發需求工單</t>
  </si>
  <si>
    <t>OM發美術工單</t>
  </si>
  <si>
    <t>Video 製作
(含套品+案型)</t>
  </si>
  <si>
    <t>OM 發校稿</t>
  </si>
  <si>
    <t>Video 返修</t>
  </si>
  <si>
    <t>Video 提供影片
提供15s/6s</t>
  </si>
  <si>
    <t>Reeels (6支 = 1款 *6)
CF (6支 = 1款 *6)</t>
  </si>
  <si>
    <t>OM 提供 Frame</t>
  </si>
  <si>
    <t>LineOA</t>
  </si>
  <si>
    <t>Camp入稿</t>
  </si>
  <si>
    <t>Camp/Judy/OM 校稿</t>
  </si>
  <si>
    <t>OM 發反修</t>
  </si>
  <si>
    <t>GD 反修</t>
  </si>
  <si>
    <t>OM final check</t>
  </si>
  <si>
    <t>Creative Type</t>
  </si>
  <si>
    <t>DPA</t>
  </si>
  <si>
    <t>Static</t>
  </si>
  <si>
    <t>Layout No.</t>
  </si>
  <si>
    <t>Frame</t>
  </si>
  <si>
    <t>PromoFiller</t>
  </si>
  <si>
    <t>Banner 1</t>
  </si>
  <si>
    <t>Banner 2</t>
  </si>
  <si>
    <t>Banner 3</t>
  </si>
  <si>
    <t>Banner 4</t>
  </si>
  <si>
    <t>Banner 5</t>
  </si>
  <si>
    <t>Banner 6</t>
  </si>
  <si>
    <t>Banner 7</t>
  </si>
  <si>
    <t>Ad Period</t>
  </si>
  <si>
    <t>溝通案型</t>
  </si>
  <si>
    <t>案型1-主標 /主案型</t>
  </si>
  <si>
    <t>搶先寵媽5折起</t>
  </si>
  <si>
    <t>全站大免運$99起</t>
  </si>
  <si>
    <t>VIP 專屬全站 8 折券</t>
  </si>
  <si>
    <t>蝦皮直營滿千折$200</t>
  </si>
  <si>
    <t>刷卡享88折券</t>
  </si>
  <si>
    <t>案型1-副標</t>
  </si>
  <si>
    <t>刷卡回饋最高16%</t>
  </si>
  <si>
    <t>案型1-警語</t>
  </si>
  <si>
    <t>詳情請見蝦皮購物官網說明</t>
  </si>
  <si>
    <t>優惠數量有限，售完為止</t>
  </si>
  <si>
    <t>案型1-CTA</t>
  </si>
  <si>
    <t>馬上逛</t>
  </si>
  <si>
    <t>視覺</t>
  </si>
  <si>
    <t>沿用3.18</t>
  </si>
  <si>
    <t>公版素材，不用調整</t>
  </si>
  <si>
    <t>帶強品 TBC</t>
  </si>
  <si>
    <t>沿用3.18素材，不用調整</t>
  </si>
  <si>
    <t>案型2-主標</t>
  </si>
  <si>
    <t>https://shopee.tw/product-i.31171487.25271170536</t>
  </si>
  <si>
    <t>https://shopee.tw/product-i.364593558.9424240185</t>
  </si>
  <si>
    <t>案型2-副標</t>
  </si>
  <si>
    <t>https://shopee.tw/product-i.95739292.41604002354</t>
  </si>
  <si>
    <t>https://shopee.tw/product-i.279502765.55405612909</t>
  </si>
  <si>
    <t>案型2-警語</t>
  </si>
  <si>
    <t>案型2-CTA</t>
  </si>
  <si>
    <t>案型3-主標</t>
  </si>
  <si>
    <t>全站大免運 $99起</t>
  </si>
  <si>
    <t>案型3-副標</t>
  </si>
  <si>
    <t>蝦皮直營滿千還折$200</t>
  </si>
  <si>
    <t>案型3-警語</t>
  </si>
  <si>
    <t>案型3-CTA</t>
  </si>
  <si>
    <t>TW Campaign</t>
  </si>
  <si>
    <t>Demo</t>
  </si>
  <si>
    <t>File Link</t>
  </si>
  <si>
    <t>G:\共用雲端硬碟\EXT_TWN_SHP_外部-2026-H1\04\0418\BC_GAME\Big campaign\0418_會員日\06_OM\01_Wave 1\01_VideoElements-assets</t>
  </si>
  <si>
    <t>[TW_MKT-OM] Sales Assets Review_2025</t>
  </si>
  <si>
    <t>G:\共用雲端硬碟\EXT_TWN_SHP_外部-2026-H1\03\0318\BC_GAME\Big campaign\0318_會員日\06_OM\01_Wave 1\03_延伸\04_Facebook DPA Frame-assets</t>
  </si>
  <si>
    <t>G:\共用雲端硬碟\EXT_TWN_SHP_外部-2026-H1\04\0418\BC_GAME\Big campaign\0418_會員日\06_OM\01_Wave 1\02_Template-assets\banner1</t>
  </si>
  <si>
    <t>G:\共用雲端硬碟\EXT_TWN_SHP_外部-2026-H1\04\0418\BC_GAME\Big campaign\0418_會員日\06_OM\01_Wave 1\02_Template-assets\banner2</t>
  </si>
  <si>
    <t>G:\共用雲端硬碟\EXT_TWN_SHP_外部-2026-H1\04\0418\BC_GAME\Big campaign\0418_會員日\06_OM\01_Wave 1\02_Template-assets\banner3</t>
  </si>
  <si>
    <t>G:\共用雲端硬碟\EXT_TWN_SHP_外部-2026-H1\04\0418\BC_GAME\Big campaign\0418_會員日\06_OM\01_Wave 1\02_Template-assets\banner4</t>
  </si>
  <si>
    <t>G:\共用雲端硬碟\EXT_TWN_SHP_外部-2026-H1\04\0418\BC_GAME\Big campaign\0418_會員日\06_OM\01_Wave 1\02_Template-assets\banner5</t>
  </si>
  <si>
    <t>G:\共用雲端硬碟\EXT_TWN_SHP_外部-2026-H1\04\0418\BC_GAME\Big campaign\0418_會員日\06_OM\01_Wave 1\02_Template-assets\banner6</t>
  </si>
  <si>
    <t>-(沿用3.18)</t>
  </si>
  <si>
    <t>Slide</t>
  </si>
  <si>
    <t>Review (1st)</t>
  </si>
  <si>
    <t>TW Campaign /
TW Project</t>
  </si>
  <si>
    <t>Kyla Chang</t>
  </si>
  <si>
    <t>藍框:早鳥限時灑全站$40
券(請改為全站券):$40</t>
  </si>
  <si>
    <t>券左上角要有VIP皇冠</t>
  </si>
  <si>
    <t>藍框:蝦皮直營最高折$350
曝品:$350</t>
  </si>
  <si>
    <t>不要黃色字
藍框:刷卡享88折券</t>
  </si>
  <si>
    <t>OK</t>
  </si>
  <si>
    <t>不要黃色字
藍框:全站大免運$99起</t>
  </si>
  <si>
    <t>Region GD</t>
  </si>
  <si>
    <t>Candice Ng</t>
  </si>
  <si>
    <t>Review (2nd)</t>
  </si>
  <si>
    <t>/please note "OK" if no need to revise/</t>
  </si>
  <si>
    <t>Chelsy</t>
  </si>
  <si>
    <t>版本號</t>
  </si>
  <si>
    <t>更新日</t>
  </si>
  <si>
    <t>更新重點</t>
  </si>
  <si>
    <t>活動時間</t>
  </si>
  <si>
    <t>V1</t>
  </si>
  <si>
    <t>美術Deadline</t>
  </si>
  <si>
    <t>工作項目名稱</t>
  </si>
  <si>
    <t>2026.4.18 會員日_外廣_Wave1</t>
  </si>
  <si>
    <t>需求總覽</t>
  </si>
  <si>
    <t>TTL</t>
  </si>
  <si>
    <t>Template</t>
  </si>
  <si>
    <t>張數</t>
  </si>
  <si>
    <t>行銷目標</t>
  </si>
  <si>
    <t>活動等級</t>
  </si>
  <si>
    <t>2nd Spike</t>
  </si>
  <si>
    <t>行銷重點</t>
  </si>
  <si>
    <t>會員日</t>
  </si>
  <si>
    <t>目標客群</t>
  </si>
  <si>
    <t>Alluser</t>
  </si>
  <si>
    <t>備註</t>
  </si>
  <si>
    <t>1. 美術工單請參考這裡
2. 初稿素材路徑麻煩建立並放在"wave1"資料夾中，並依照「曝光媒體」分素材資料夾
3. Final 素材路徑請依B欄說明建立</t>
  </si>
  <si>
    <t>初稿 / 套內容</t>
  </si>
  <si>
    <t>階段</t>
  </si>
  <si>
    <t>尺寸</t>
  </si>
  <si>
    <t>素材視覺</t>
  </si>
  <si>
    <t>內容</t>
  </si>
  <si>
    <t>圖檔路徑</t>
  </si>
  <si>
    <t>12/23(二)
校稿Feedback</t>
  </si>
  <si>
    <t>12/30(二)
校稿Feedback</t>
  </si>
  <si>
    <t>曝品名稱&amp;曝品圖檔</t>
  </si>
  <si>
    <t>校稿Feedback</t>
  </si>
  <si>
    <r>
      <rPr>
        <rFont val="Roboto"/>
        <b/>
        <color rgb="FF0000FF"/>
        <sz val="10.0"/>
      </rPr>
      <t>初稿/1校</t>
    </r>
    <r>
      <rPr>
        <rFont val="Roboto"/>
        <color theme="1"/>
        <sz val="10.0"/>
      </rPr>
      <t xml:space="preserve">
初稿：USP</t>
    </r>
  </si>
  <si>
    <r>
      <rPr>
        <rFont val="Roboto"/>
        <color theme="1"/>
        <sz val="10.0"/>
      </rPr>
      <t xml:space="preserve">&lt;300MB 
jpg
</t>
    </r>
    <r>
      <rPr>
        <rFont val="Roboto"/>
        <color rgb="FFFF0000"/>
        <sz val="10.0"/>
      </rPr>
      <t>請提供PSD檔</t>
    </r>
  </si>
  <si>
    <t>VideoElements_Cover_1x1</t>
  </si>
  <si>
    <r>
      <rPr>
        <rFont val="Roboto"/>
        <color theme="1"/>
        <sz val="10.0"/>
      </rPr>
      <t xml:space="preserve">1. Shopee TW Logo
2. 檔期Logo
3. 3顆USP
4. 活動期間(請依工單活動期間)
</t>
    </r>
    <r>
      <rPr>
        <rFont val="Roboto"/>
        <color rgb="FFFF0000"/>
        <sz val="10.0"/>
      </rPr>
      <t>※請同步提供PSD檔</t>
    </r>
  </si>
  <si>
    <t xml:space="preserve">
 OK</t>
  </si>
  <si>
    <t>VideoElements_Cover_16x9</t>
  </si>
  <si>
    <t>VideoElements_Cover_9x16</t>
  </si>
  <si>
    <r>
      <rPr>
        <rFont val="Roboto"/>
        <color theme="1"/>
        <sz val="10.0"/>
      </rPr>
      <t xml:space="preserve">&lt;300MB 
jpg
</t>
    </r>
    <r>
      <rPr>
        <rFont val="Roboto"/>
        <color rgb="FFFF0000"/>
        <sz val="10.0"/>
      </rPr>
      <t>請提供PSD檔</t>
    </r>
  </si>
  <si>
    <t>VideoElements_EndCard_1x1</t>
  </si>
  <si>
    <r>
      <rPr>
        <rFont val="Roboto"/>
        <color theme="1"/>
        <sz val="10.0"/>
      </rPr>
      <t xml:space="preserve">1. Shopee TW Logo
2. 檔期Logo
3. 3顆USP
4. IOS/AND APP下載Icon
</t>
    </r>
    <r>
      <rPr>
        <rFont val="Roboto"/>
        <color rgb="FFFF0000"/>
        <sz val="10.0"/>
      </rPr>
      <t>※請同步提供PSD檔</t>
    </r>
  </si>
  <si>
    <t>VideoElements_EndCard_16x9</t>
  </si>
  <si>
    <t>VideoElements_EndCard_9x16</t>
  </si>
  <si>
    <t>DPA Frame</t>
  </si>
  <si>
    <t>&lt;150K
png</t>
  </si>
  <si>
    <t>DPA Frame_All</t>
  </si>
  <si>
    <t xml:space="preserve">左：蝦皮Logo
中上：檔期Logo
中下：案型
右下：請留空白(底色)，系統帶入價格
比照4.4製作：G:\共用雲端硬碟\EXT_TWN_SHP_外部-2026-H1\04\0404\BC_GAME\Big campaign\4.4_購物節\07_OM\02_Wave1\02_DPA Frame+Logo-assets\Facebook DPA Frame-assets
</t>
  </si>
  <si>
    <r>
      <rPr>
        <rFont val="Calibri"/>
        <color rgb="FF000000"/>
        <sz val="10.0"/>
      </rPr>
      <t>左：</t>
    </r>
    <r>
      <rPr>
        <rFont val="Calibri"/>
        <color rgb="FF0000FF"/>
        <sz val="10.0"/>
      </rPr>
      <t>直式_蝦皮購物_LOGO_白</t>
    </r>
    <r>
      <rPr>
        <rFont val="Calibri"/>
        <color rgb="FF000000"/>
        <sz val="10.0"/>
      </rPr>
      <t xml:space="preserve">
中上：</t>
    </r>
    <r>
      <rPr>
        <rFont val="Calibri"/>
        <color rgb="FF0000FF"/>
        <sz val="10.0"/>
      </rPr>
      <t>18號會員日_LOGO_白</t>
    </r>
    <r>
      <rPr>
        <rFont val="Calibri"/>
        <color rgb="FF000000"/>
        <sz val="10.0"/>
      </rPr>
      <t xml:space="preserve">
文案：</t>
    </r>
    <r>
      <rPr>
        <rFont val="Calibri"/>
        <color rgb="FF0000FF"/>
        <sz val="10.0"/>
      </rPr>
      <t>全站最高折$100</t>
    </r>
    <r>
      <rPr>
        <rFont val="Calibri"/>
        <color rgb="FF000000"/>
        <sz val="10.0"/>
      </rPr>
      <t xml:space="preserve">
右下：請留空白(底色)，系統帶入價格</t>
    </r>
  </si>
  <si>
    <r>
      <rPr>
        <rFont val="Roboto"/>
        <color theme="1"/>
        <sz val="10.0"/>
      </rPr>
      <t>中下：</t>
    </r>
    <r>
      <rPr>
        <rFont val="Roboto"/>
        <color rgb="FF0000FF"/>
        <sz val="10.0"/>
      </rPr>
      <t>會員日Logo</t>
    </r>
    <r>
      <rPr>
        <rFont val="Roboto"/>
        <color theme="1"/>
        <sz val="10.0"/>
      </rPr>
      <t xml:space="preserve">
左下：</t>
    </r>
    <r>
      <rPr>
        <rFont val="Roboto"/>
        <b/>
        <color rgb="FFFF0000"/>
        <sz val="10.0"/>
      </rPr>
      <t>全站大免運$99起</t>
    </r>
    <r>
      <rPr>
        <rFont val="Roboto"/>
        <color theme="1"/>
        <sz val="10.0"/>
      </rPr>
      <t xml:space="preserve">
右下：</t>
    </r>
    <r>
      <rPr>
        <rFont val="Roboto"/>
        <color rgb="FF0000FF"/>
        <sz val="10.0"/>
      </rPr>
      <t>請留空白(底色)，系統帶入價格</t>
    </r>
  </si>
  <si>
    <r>
      <rPr>
        <rFont val="Roboto"/>
        <b/>
        <color rgb="FF0000FF"/>
        <sz val="10.0"/>
      </rPr>
      <t>初稿/1校</t>
    </r>
    <r>
      <rPr>
        <rFont val="Roboto"/>
        <color theme="1"/>
        <sz val="10.0"/>
      </rPr>
      <t xml:space="preserve">
初稿：模板
1校：套內容</t>
    </r>
  </si>
  <si>
    <t>&lt;150K
(JPG)</t>
  </si>
  <si>
    <t>banner1</t>
  </si>
  <si>
    <r>
      <rPr>
        <rFont val="Roboto"/>
        <sz val="10.0"/>
      </rPr>
      <t>素材類型：</t>
    </r>
    <r>
      <rPr>
        <rFont val="Roboto"/>
        <color rgb="FF0000FF"/>
        <sz val="10.0"/>
      </rPr>
      <t>Banner</t>
    </r>
    <r>
      <rPr>
        <rFont val="Roboto"/>
        <sz val="10.0"/>
      </rPr>
      <t xml:space="preserve">
視覺：</t>
    </r>
    <r>
      <rPr>
        <rFont val="Roboto"/>
        <color rgb="FF0000FF"/>
        <sz val="10.0"/>
      </rPr>
      <t xml:space="preserve">檔期KV
</t>
    </r>
    <r>
      <rPr>
        <rFont val="Roboto"/>
        <sz val="10.0"/>
      </rPr>
      <t>Icon/曝品：</t>
    </r>
    <r>
      <rPr>
        <rFont val="Roboto"/>
        <color rgb="FF0000FF"/>
        <sz val="10.0"/>
      </rPr>
      <t>優惠券</t>
    </r>
    <r>
      <rPr>
        <rFont val="Roboto"/>
        <sz val="10.0"/>
      </rPr>
      <t xml:space="preserve">
CTA：</t>
    </r>
    <r>
      <rPr>
        <rFont val="Roboto"/>
        <color rgb="FF0000FF"/>
        <sz val="10.0"/>
      </rPr>
      <t>無</t>
    </r>
    <r>
      <rPr>
        <rFont val="Roboto"/>
        <sz val="10.0"/>
      </rPr>
      <t xml:space="preserve">
注意1200x628製作請符合視覺佔畫面1/3，參考</t>
    </r>
    <r>
      <rPr>
        <rFont val="Roboto"/>
        <color rgb="FF1155CC"/>
        <sz val="10.0"/>
        <u/>
      </rPr>
      <t>LineLAP</t>
    </r>
    <r>
      <rPr>
        <rFont val="Roboto"/>
        <sz val="10.0"/>
      </rPr>
      <t xml:space="preserve">規範。
--
</t>
    </r>
    <r>
      <rPr>
        <rFont val="Roboto"/>
        <b/>
        <sz val="10.0"/>
      </rPr>
      <t>[參考路徑]</t>
    </r>
    <r>
      <rPr>
        <rFont val="Roboto"/>
        <sz val="10.0"/>
      </rPr>
      <t xml:space="preserve">
美術參考：[TW_MKT-OM] Sales Assets Review</t>
    </r>
  </si>
  <si>
    <r>
      <rPr>
        <rFont val="Roboto"/>
        <color theme="1"/>
        <sz val="10.0"/>
      </rPr>
      <t>主標題：
副標題：</t>
    </r>
    <r>
      <rPr>
        <rFont val="Roboto"/>
        <color rgb="FF0000FF"/>
        <sz val="10.0"/>
      </rPr>
      <t>早鳥限時灑全站$40</t>
    </r>
    <r>
      <rPr>
        <rFont val="Roboto"/>
        <color theme="1"/>
        <sz val="10.0"/>
      </rPr>
      <t xml:space="preserve">
警語：</t>
    </r>
    <r>
      <rPr>
        <rFont val="Roboto"/>
        <color rgb="FF0000FF"/>
        <sz val="10.0"/>
      </rPr>
      <t xml:space="preserve">詳情請見蝦皮購物官網說明
</t>
    </r>
    <r>
      <rPr>
        <rFont val="Roboto"/>
        <color theme="1"/>
        <sz val="10.0"/>
      </rPr>
      <t>Icon/曝品：</t>
    </r>
    <r>
      <rPr>
        <rFont val="Roboto"/>
        <color rgb="FF0000FF"/>
        <sz val="10.0"/>
      </rPr>
      <t>全站券_雙券_$40</t>
    </r>
    <r>
      <rPr>
        <rFont val="Roboto"/>
        <color theme="1"/>
        <sz val="10.0"/>
      </rPr>
      <t xml:space="preserve">
※注意 600x400小圖要加SHP&amp;檔期ogo</t>
    </r>
  </si>
  <si>
    <r>
      <rPr>
        <rFont val="Roboto"/>
        <color theme="1"/>
        <sz val="10.0"/>
      </rPr>
      <t>主標：</t>
    </r>
    <r>
      <rPr>
        <rFont val="Roboto"/>
        <color rgb="FFFF0000"/>
        <sz val="10.0"/>
      </rPr>
      <t>全站大免運$99起</t>
    </r>
    <r>
      <rPr>
        <rFont val="Roboto"/>
        <color theme="1"/>
        <sz val="10.0"/>
      </rPr>
      <t xml:space="preserve">
副標：加碼超商免運券
警語：詳情請見蝦皮購物官網說明
Icon/曝品：優惠券x2</t>
    </r>
  </si>
  <si>
    <t>曝品要換"免運車"</t>
  </si>
  <si>
    <t>600x400</t>
  </si>
  <si>
    <t>素材類型：TEXT
視覺：檔期KV
Icon/曝品：無
CTA：無</t>
  </si>
  <si>
    <t>新增Line LAP 小素材版位
請參考說明製作：[TW OM] 投廣媒體/版位Demo</t>
  </si>
  <si>
    <t>banner2</t>
  </si>
  <si>
    <r>
      <rPr>
        <rFont val="Roboto"/>
        <sz val="10.0"/>
      </rPr>
      <t>素材類型：</t>
    </r>
    <r>
      <rPr>
        <rFont val="Roboto"/>
        <color rgb="FF0000FF"/>
        <sz val="10.0"/>
      </rPr>
      <t>Banner</t>
    </r>
    <r>
      <rPr>
        <rFont val="Roboto"/>
        <sz val="10.0"/>
      </rPr>
      <t xml:space="preserve">
視覺：</t>
    </r>
    <r>
      <rPr>
        <rFont val="Roboto"/>
        <color rgb="FF0000FF"/>
        <sz val="10.0"/>
      </rPr>
      <t xml:space="preserve">檔期KV
</t>
    </r>
    <r>
      <rPr>
        <rFont val="Roboto"/>
        <sz val="10.0"/>
      </rPr>
      <t>Icon/曝品：</t>
    </r>
    <r>
      <rPr>
        <rFont val="Roboto"/>
        <color rgb="FF0000FF"/>
        <sz val="10.0"/>
      </rPr>
      <t>優惠券</t>
    </r>
    <r>
      <rPr>
        <rFont val="Roboto"/>
        <sz val="10.0"/>
      </rPr>
      <t xml:space="preserve">
CTA：</t>
    </r>
    <r>
      <rPr>
        <rFont val="Roboto"/>
        <color rgb="FF0000FF"/>
        <sz val="10.0"/>
      </rPr>
      <t xml:space="preserve">無
</t>
    </r>
    <r>
      <rPr>
        <rFont val="Roboto"/>
        <sz val="10.0"/>
      </rPr>
      <t>Layout說明&lt;</t>
    </r>
    <r>
      <rPr>
        <rFont val="Roboto"/>
        <color rgb="FF1155CC"/>
        <sz val="10.0"/>
        <u/>
      </rPr>
      <t>HERE</t>
    </r>
    <r>
      <rPr>
        <rFont val="Roboto"/>
        <sz val="10.0"/>
      </rPr>
      <t>&gt;
注意1200x628製作請符合視覺佔畫面1/3，參考</t>
    </r>
    <r>
      <rPr>
        <rFont val="Roboto"/>
        <color rgb="FF1155CC"/>
        <sz val="10.0"/>
        <u/>
      </rPr>
      <t>LineLAP</t>
    </r>
    <r>
      <rPr>
        <rFont val="Roboto"/>
        <sz val="10.0"/>
      </rPr>
      <t xml:space="preserve">規範。
--
</t>
    </r>
    <r>
      <rPr>
        <rFont val="Roboto"/>
        <b/>
        <sz val="10.0"/>
      </rPr>
      <t xml:space="preserve">[參考路徑]
</t>
    </r>
    <r>
      <rPr>
        <rFont val="Roboto"/>
        <sz val="10.0"/>
      </rPr>
      <t>G:\共用雲端硬碟\EXT_TWN_SHP_外部-2025-H2\12\1218\BC_GAME\Big campaign\12.18_會員日\06_OM\01_Wave 1\延伸\01_Pmax&amp;UAC-assets</t>
    </r>
  </si>
  <si>
    <r>
      <rPr>
        <rFont val="Roboto"/>
        <color theme="1"/>
        <sz val="10.0"/>
      </rPr>
      <t>主標題：
副標題：</t>
    </r>
    <r>
      <rPr>
        <rFont val="Roboto"/>
        <color rgb="FF0000FF"/>
        <sz val="10.0"/>
      </rPr>
      <t>VIP獨享18%蝦幣</t>
    </r>
    <r>
      <rPr>
        <rFont val="Roboto"/>
        <color theme="1"/>
        <sz val="10.0"/>
      </rPr>
      <t xml:space="preserve">
警語：</t>
    </r>
    <r>
      <rPr>
        <rFont val="Roboto"/>
        <color rgb="FF0000FF"/>
        <sz val="10.0"/>
      </rPr>
      <t>詳情請見蝦皮購物官網說明</t>
    </r>
    <r>
      <rPr>
        <rFont val="Roboto"/>
        <color theme="1"/>
        <sz val="10.0"/>
      </rPr>
      <t xml:space="preserve">
Icon/曝品：</t>
    </r>
    <r>
      <rPr>
        <rFont val="Roboto"/>
        <color rgb="FF0000FF"/>
        <sz val="10.0"/>
      </rPr>
      <t>VIP_單券_折扣</t>
    </r>
    <r>
      <rPr>
        <rFont val="Roboto"/>
        <color theme="1"/>
        <sz val="10.0"/>
      </rPr>
      <t xml:space="preserve">
※注意 600x400小圖要加SHP&amp;檔期ogo</t>
    </r>
  </si>
  <si>
    <t>ok</t>
  </si>
  <si>
    <r>
      <rPr>
        <rFont val="Roboto"/>
        <color theme="1"/>
        <sz val="10.0"/>
      </rPr>
      <t>素材類型：</t>
    </r>
    <r>
      <rPr>
        <rFont val="Roboto"/>
        <color rgb="FF0000FF"/>
        <sz val="10.0"/>
      </rPr>
      <t>TEXT</t>
    </r>
    <r>
      <rPr>
        <rFont val="Roboto"/>
        <color theme="1"/>
        <sz val="10.0"/>
      </rPr>
      <t xml:space="preserve">
視覺：</t>
    </r>
    <r>
      <rPr>
        <rFont val="Roboto"/>
        <color rgb="FF0000FF"/>
        <sz val="10.0"/>
      </rPr>
      <t>檔期KV</t>
    </r>
    <r>
      <rPr>
        <rFont val="Roboto"/>
        <color theme="1"/>
        <sz val="10.0"/>
      </rPr>
      <t xml:space="preserve">
Icon/曝品：</t>
    </r>
    <r>
      <rPr>
        <rFont val="Roboto"/>
        <color rgb="FF0000FF"/>
        <sz val="10.0"/>
      </rPr>
      <t>無</t>
    </r>
    <r>
      <rPr>
        <rFont val="Roboto"/>
        <color theme="1"/>
        <sz val="10.0"/>
      </rPr>
      <t xml:space="preserve">
CTA：</t>
    </r>
    <r>
      <rPr>
        <rFont val="Roboto"/>
        <color rgb="FF0000FF"/>
        <sz val="10.0"/>
      </rPr>
      <t>無</t>
    </r>
  </si>
  <si>
    <t>banner3</t>
  </si>
  <si>
    <r>
      <rPr>
        <rFont val="Roboto"/>
        <sz val="10.0"/>
      </rPr>
      <t>素材類型：</t>
    </r>
    <r>
      <rPr>
        <rFont val="Roboto"/>
        <color rgb="FF0000FF"/>
        <sz val="10.0"/>
      </rPr>
      <t>Banner</t>
    </r>
    <r>
      <rPr>
        <rFont val="Roboto"/>
        <sz val="10.0"/>
      </rPr>
      <t xml:space="preserve">
視覺：</t>
    </r>
    <r>
      <rPr>
        <rFont val="Roboto"/>
        <color rgb="FF0000FF"/>
        <sz val="10.0"/>
      </rPr>
      <t xml:space="preserve">檔期KV
</t>
    </r>
    <r>
      <rPr>
        <rFont val="Roboto"/>
        <sz val="10.0"/>
      </rPr>
      <t>Icon/曝品：</t>
    </r>
    <r>
      <rPr>
        <rFont val="Roboto"/>
        <color rgb="FF0000FF"/>
        <sz val="10.0"/>
      </rPr>
      <t>預放3品</t>
    </r>
    <r>
      <rPr>
        <rFont val="Roboto"/>
        <sz val="10.0"/>
      </rPr>
      <t xml:space="preserve">
CTA：</t>
    </r>
    <r>
      <rPr>
        <rFont val="Roboto"/>
        <color rgb="FF0000FF"/>
        <sz val="10.0"/>
      </rPr>
      <t xml:space="preserve">無
</t>
    </r>
    <r>
      <rPr>
        <rFont val="Roboto"/>
        <sz val="10.0"/>
      </rPr>
      <t>Layout說明&lt;</t>
    </r>
    <r>
      <rPr>
        <rFont val="Roboto"/>
        <color rgb="FFFF0000"/>
        <sz val="10.0"/>
        <u/>
      </rPr>
      <t>HERE</t>
    </r>
    <r>
      <rPr>
        <rFont val="Roboto"/>
        <sz val="10.0"/>
      </rPr>
      <t>&gt;
注意1200x628製作請符合視覺佔畫面1/3，參考</t>
    </r>
    <r>
      <rPr>
        <rFont val="Roboto"/>
        <color rgb="FFFF0000"/>
        <sz val="10.0"/>
        <u/>
      </rPr>
      <t>LineLAP</t>
    </r>
    <r>
      <rPr>
        <rFont val="Roboto"/>
        <sz val="10.0"/>
      </rPr>
      <t xml:space="preserve">規範。
--
</t>
    </r>
    <r>
      <rPr>
        <rFont val="Roboto"/>
        <b/>
        <sz val="10.0"/>
      </rPr>
      <t>[參考路徑]</t>
    </r>
    <r>
      <rPr>
        <rFont val="Roboto"/>
        <sz val="10.0"/>
      </rPr>
      <t xml:space="preserve">
</t>
    </r>
  </si>
  <si>
    <r>
      <rPr>
        <rFont val="Roboto"/>
        <color theme="1"/>
        <sz val="10.0"/>
      </rPr>
      <t>主標題：
副標題：</t>
    </r>
    <r>
      <rPr>
        <rFont val="Roboto"/>
        <color rgb="FF0000FF"/>
        <sz val="10.0"/>
      </rPr>
      <t>蝦皮直營最高折$350</t>
    </r>
    <r>
      <rPr>
        <rFont val="Roboto"/>
        <color theme="1"/>
        <sz val="10.0"/>
      </rPr>
      <t xml:space="preserve">
警語：</t>
    </r>
    <r>
      <rPr>
        <rFont val="Roboto"/>
        <color rgb="FF0000FF"/>
        <sz val="10.0"/>
      </rPr>
      <t>詳情請見蝦皮購物官網說明</t>
    </r>
    <r>
      <rPr>
        <rFont val="Roboto"/>
        <color theme="1"/>
        <sz val="10.0"/>
      </rPr>
      <t xml:space="preserve">
Icon/曝品：</t>
    </r>
    <r>
      <rPr>
        <rFont val="Roboto"/>
        <color rgb="FF0000FF"/>
        <sz val="10.0"/>
      </rPr>
      <t>SCS_雙券_$350</t>
    </r>
    <r>
      <rPr>
        <rFont val="Roboto"/>
        <color theme="1"/>
        <sz val="10.0"/>
      </rPr>
      <t xml:space="preserve">
※注意 600x400小圖要加SHP&amp;檔期ogo</t>
    </r>
  </si>
  <si>
    <r>
      <rPr>
        <rFont val="Roboto"/>
        <color theme="1"/>
        <sz val="10.0"/>
      </rPr>
      <t>主標：</t>
    </r>
    <r>
      <rPr>
        <rFont val="Roboto"/>
        <color rgb="FFFF0000"/>
        <sz val="10.0"/>
      </rPr>
      <t>蝦皮直營滿千折$200</t>
    </r>
    <r>
      <rPr>
        <rFont val="Roboto"/>
        <color theme="1"/>
        <sz val="10.0"/>
      </rPr>
      <t xml:space="preserve">
副標：不需要
警語：詳情請見蝦皮購物官網說明
Icon/曝品：商城</t>
    </r>
    <r>
      <rPr>
        <rFont val="Roboto"/>
        <b/>
        <color rgb="FFFF0000"/>
        <sz val="10.0"/>
      </rPr>
      <t>店家</t>
    </r>
    <r>
      <rPr>
        <rFont val="Roboto"/>
        <color theme="1"/>
        <sz val="10.0"/>
      </rPr>
      <t>優惠券$200*2</t>
    </r>
  </si>
  <si>
    <t>曝品要換"紅色商城店家$200"</t>
  </si>
  <si>
    <r>
      <rPr>
        <rFont val="Roboto"/>
        <color theme="1"/>
        <sz val="10.0"/>
      </rPr>
      <t>素材類型：</t>
    </r>
    <r>
      <rPr>
        <rFont val="Roboto"/>
        <color rgb="FF0000FF"/>
        <sz val="10.0"/>
      </rPr>
      <t>TEXT</t>
    </r>
    <r>
      <rPr>
        <rFont val="Roboto"/>
        <color theme="1"/>
        <sz val="10.0"/>
      </rPr>
      <t xml:space="preserve">
視覺：</t>
    </r>
    <r>
      <rPr>
        <rFont val="Roboto"/>
        <color rgb="FF0000FF"/>
        <sz val="10.0"/>
      </rPr>
      <t>檔期KV</t>
    </r>
    <r>
      <rPr>
        <rFont val="Roboto"/>
        <color theme="1"/>
        <sz val="10.0"/>
      </rPr>
      <t xml:space="preserve">
Icon/曝品：</t>
    </r>
    <r>
      <rPr>
        <rFont val="Roboto"/>
        <color rgb="FF0000FF"/>
        <sz val="10.0"/>
      </rPr>
      <t>無</t>
    </r>
    <r>
      <rPr>
        <rFont val="Roboto"/>
        <color theme="1"/>
        <sz val="10.0"/>
      </rPr>
      <t xml:space="preserve">
CTA：</t>
    </r>
    <r>
      <rPr>
        <rFont val="Roboto"/>
        <color rgb="FF0000FF"/>
        <sz val="10.0"/>
      </rPr>
      <t>無</t>
    </r>
  </si>
  <si>
    <t>banner4</t>
  </si>
  <si>
    <r>
      <rPr>
        <rFont val="Roboto"/>
        <sz val="10.0"/>
      </rPr>
      <t>素材類型：</t>
    </r>
    <r>
      <rPr>
        <rFont val="Roboto"/>
        <color rgb="FF0000FF"/>
        <sz val="10.0"/>
      </rPr>
      <t>Banner</t>
    </r>
    <r>
      <rPr>
        <rFont val="Roboto"/>
        <sz val="10.0"/>
      </rPr>
      <t xml:space="preserve">
視覺：</t>
    </r>
    <r>
      <rPr>
        <rFont val="Roboto"/>
        <color rgb="FF0000FF"/>
        <sz val="10.0"/>
      </rPr>
      <t xml:space="preserve">檔期KV
</t>
    </r>
    <r>
      <rPr>
        <rFont val="Roboto"/>
        <sz val="10.0"/>
      </rPr>
      <t>Icon/曝品：</t>
    </r>
    <r>
      <rPr>
        <rFont val="Roboto"/>
        <color rgb="FF0000FF"/>
        <sz val="10.0"/>
      </rPr>
      <t>預放3品</t>
    </r>
    <r>
      <rPr>
        <rFont val="Roboto"/>
        <sz val="10.0"/>
      </rPr>
      <t xml:space="preserve">
CTA：</t>
    </r>
    <r>
      <rPr>
        <rFont val="Roboto"/>
        <color rgb="FF0000FF"/>
        <sz val="10.0"/>
      </rPr>
      <t xml:space="preserve">無
</t>
    </r>
    <r>
      <rPr>
        <rFont val="Roboto"/>
        <sz val="10.0"/>
      </rPr>
      <t>Layout說明&lt;</t>
    </r>
    <r>
      <rPr>
        <rFont val="Roboto"/>
        <color rgb="FF1155CC"/>
        <sz val="10.0"/>
        <u/>
      </rPr>
      <t>HERE</t>
    </r>
    <r>
      <rPr>
        <rFont val="Roboto"/>
        <sz val="10.0"/>
      </rPr>
      <t>&gt;
注意1200x628製作請符合視覺佔畫面1/3，參考</t>
    </r>
    <r>
      <rPr>
        <rFont val="Roboto"/>
        <color rgb="FF1155CC"/>
        <sz val="10.0"/>
        <u/>
      </rPr>
      <t>LineLAP</t>
    </r>
    <r>
      <rPr>
        <rFont val="Roboto"/>
        <sz val="10.0"/>
      </rPr>
      <t xml:space="preserve">規範。
--
</t>
    </r>
    <r>
      <rPr>
        <rFont val="Roboto"/>
        <b/>
        <sz val="10.0"/>
      </rPr>
      <t>[參考路徑]</t>
    </r>
    <r>
      <rPr>
        <rFont val="Roboto"/>
        <sz val="10.0"/>
      </rPr>
      <t xml:space="preserve">
</t>
    </r>
  </si>
  <si>
    <r>
      <rPr>
        <rFont val="新細明體"/>
        <color theme="1"/>
        <sz val="10.0"/>
      </rPr>
      <t>主標題：
副標題：</t>
    </r>
    <r>
      <rPr>
        <rFont val="新細明體"/>
        <color rgb="FF0000FF"/>
        <sz val="10.0"/>
      </rPr>
      <t>搶刷卡享</t>
    </r>
    <r>
      <rPr>
        <rFont val="Roboto"/>
        <color rgb="FF0000FF"/>
        <sz val="10.0"/>
      </rPr>
      <t>88</t>
    </r>
    <r>
      <rPr>
        <rFont val="新細明體"/>
        <color rgb="FF0000FF"/>
        <sz val="10.0"/>
      </rPr>
      <t>折券</t>
    </r>
    <r>
      <rPr>
        <rFont val="Roboto"/>
        <color theme="1"/>
        <sz val="10.0"/>
      </rPr>
      <t xml:space="preserve">
</t>
    </r>
    <r>
      <rPr>
        <rFont val="新細明體"/>
        <color theme="1"/>
        <sz val="10.0"/>
      </rPr>
      <t>警語：</t>
    </r>
    <r>
      <rPr>
        <rFont val="新細明體"/>
        <color rgb="FF0000FF"/>
        <sz val="10.0"/>
      </rPr>
      <t>詳情請見蝦皮購物官網說明</t>
    </r>
    <r>
      <rPr>
        <rFont val="Roboto"/>
        <color theme="1"/>
        <sz val="10.0"/>
      </rPr>
      <t xml:space="preserve">
Icon/</t>
    </r>
    <r>
      <rPr>
        <rFont val="新細明體"/>
        <color theme="1"/>
        <sz val="10.0"/>
      </rPr>
      <t>曝品：</t>
    </r>
    <r>
      <rPr>
        <rFont val="新細明體"/>
        <color rgb="FF0000FF"/>
        <sz val="10.0"/>
      </rPr>
      <t>信用卡加全站券</t>
    </r>
    <r>
      <rPr>
        <rFont val="Roboto"/>
        <color rgb="FF0000FF"/>
        <sz val="10.0"/>
      </rPr>
      <t>_88</t>
    </r>
    <r>
      <rPr>
        <rFont val="Microsoft JhengHei"/>
        <color rgb="FF0000FF"/>
        <sz val="10.0"/>
      </rPr>
      <t>折</t>
    </r>
    <r>
      <rPr>
        <rFont val="Roboto"/>
        <color theme="1"/>
        <sz val="10.0"/>
      </rPr>
      <t xml:space="preserve">
※</t>
    </r>
    <r>
      <rPr>
        <rFont val="新細明體"/>
        <color theme="1"/>
        <sz val="10.0"/>
      </rPr>
      <t>注意</t>
    </r>
    <r>
      <rPr>
        <rFont val="Roboto"/>
        <color theme="1"/>
        <sz val="10.0"/>
      </rPr>
      <t xml:space="preserve"> 600x400</t>
    </r>
    <r>
      <rPr>
        <rFont val="新細明體"/>
        <color theme="1"/>
        <sz val="10.0"/>
      </rPr>
      <t>小圖要加</t>
    </r>
    <r>
      <rPr>
        <rFont val="Roboto"/>
        <color theme="1"/>
        <sz val="10.0"/>
      </rPr>
      <t>SHP&amp;</t>
    </r>
    <r>
      <rPr>
        <rFont val="新細明體"/>
        <color theme="1"/>
        <sz val="10.0"/>
      </rPr>
      <t>檔期</t>
    </r>
    <r>
      <rPr>
        <rFont val="Roboto"/>
        <color theme="1"/>
        <sz val="10.0"/>
      </rPr>
      <t>ogo</t>
    </r>
  </si>
  <si>
    <r>
      <rPr>
        <rFont val="Calibri"/>
        <color rgb="FF000000"/>
        <sz val="10.0"/>
      </rPr>
      <t xml:space="preserve">請套品→→→
(1) Dyson BP04空清機 
</t>
    </r>
    <r>
      <rPr>
        <rFont val="Calibri"/>
        <color rgb="FF1155CC"/>
        <sz val="10.0"/>
        <u/>
      </rPr>
      <t xml:space="preserve">https://shopee.tw/product-i.31171487.25365510856 </t>
    </r>
    <r>
      <rPr>
        <rFont val="Calibri"/>
        <color rgb="FF000000"/>
        <sz val="10.0"/>
      </rPr>
      <t xml:space="preserve">
(2) FUJIFILM富士 即可拍相機
</t>
    </r>
    <r>
      <rPr>
        <rFont val="Calibri"/>
        <color rgb="FF1155CC"/>
        <sz val="10.0"/>
        <u/>
      </rPr>
      <t xml:space="preserve">https://shopee.tw/product-i.64611424.1547188982 
</t>
    </r>
    <r>
      <rPr>
        <rFont val="Calibri"/>
        <color rgb="FF000000"/>
        <sz val="10.0"/>
      </rPr>
      <t xml:space="preserve">(3) id221 安全帽藍芽耳機
</t>
    </r>
    <r>
      <rPr>
        <rFont val="Calibri"/>
        <color rgb="FF1155CC"/>
        <sz val="10.0"/>
        <u/>
      </rPr>
      <t>https://shopee.tw/product-i.46437940.20752627516</t>
    </r>
  </si>
  <si>
    <r>
      <rPr>
        <rFont val="Roboto"/>
        <color theme="1"/>
        <sz val="10.0"/>
      </rPr>
      <t>素材類型：</t>
    </r>
    <r>
      <rPr>
        <rFont val="Roboto"/>
        <color rgb="FF0000FF"/>
        <sz val="10.0"/>
      </rPr>
      <t>TEXT</t>
    </r>
    <r>
      <rPr>
        <rFont val="Roboto"/>
        <color theme="1"/>
        <sz val="10.0"/>
      </rPr>
      <t xml:space="preserve">
視覺：</t>
    </r>
    <r>
      <rPr>
        <rFont val="Roboto"/>
        <color rgb="FF0000FF"/>
        <sz val="10.0"/>
      </rPr>
      <t>檔期KV</t>
    </r>
    <r>
      <rPr>
        <rFont val="Roboto"/>
        <color theme="1"/>
        <sz val="10.0"/>
      </rPr>
      <t xml:space="preserve">
Icon/曝品：</t>
    </r>
    <r>
      <rPr>
        <rFont val="Roboto"/>
        <color rgb="FF0000FF"/>
        <sz val="10.0"/>
      </rPr>
      <t>無</t>
    </r>
    <r>
      <rPr>
        <rFont val="Roboto"/>
        <color theme="1"/>
        <sz val="10.0"/>
      </rPr>
      <t xml:space="preserve">
CTA：</t>
    </r>
    <r>
      <rPr>
        <rFont val="Roboto"/>
        <color rgb="FF0000FF"/>
        <sz val="10.0"/>
      </rPr>
      <t>無</t>
    </r>
  </si>
  <si>
    <t>banner5</t>
  </si>
  <si>
    <r>
      <rPr>
        <rFont val="Roboto"/>
        <sz val="10.0"/>
      </rPr>
      <t>素材類型：</t>
    </r>
    <r>
      <rPr>
        <rFont val="Roboto"/>
        <color rgb="FF0000FF"/>
        <sz val="10.0"/>
      </rPr>
      <t>Banner</t>
    </r>
    <r>
      <rPr>
        <rFont val="Roboto"/>
        <sz val="10.0"/>
      </rPr>
      <t xml:space="preserve">
視覺：</t>
    </r>
    <r>
      <rPr>
        <rFont val="Roboto"/>
        <color rgb="FF0000FF"/>
        <sz val="10.0"/>
      </rPr>
      <t xml:space="preserve">檔期KV
</t>
    </r>
    <r>
      <rPr>
        <rFont val="Roboto"/>
        <sz val="10.0"/>
      </rPr>
      <t>Icon/曝品：</t>
    </r>
    <r>
      <rPr>
        <rFont val="Roboto"/>
        <color rgb="FF0000FF"/>
        <sz val="10.0"/>
      </rPr>
      <t>預放3品</t>
    </r>
    <r>
      <rPr>
        <rFont val="Roboto"/>
        <sz val="10.0"/>
      </rPr>
      <t xml:space="preserve">
CTA：</t>
    </r>
    <r>
      <rPr>
        <rFont val="Roboto"/>
        <color rgb="FF0000FF"/>
        <sz val="10.0"/>
      </rPr>
      <t xml:space="preserve">無
</t>
    </r>
    <r>
      <rPr>
        <rFont val="Roboto"/>
        <sz val="10.0"/>
      </rPr>
      <t>Layout說明&lt;</t>
    </r>
    <r>
      <rPr>
        <rFont val="Roboto"/>
        <color rgb="FF1155CC"/>
        <sz val="10.0"/>
        <u/>
      </rPr>
      <t>HERE</t>
    </r>
    <r>
      <rPr>
        <rFont val="Roboto"/>
        <sz val="10.0"/>
      </rPr>
      <t>&gt;
注意1200x628製作請符合視覺佔畫面1/3，參考</t>
    </r>
    <r>
      <rPr>
        <rFont val="Roboto"/>
        <color rgb="FF1155CC"/>
        <sz val="10.0"/>
        <u/>
      </rPr>
      <t>LineLAP</t>
    </r>
    <r>
      <rPr>
        <rFont val="Roboto"/>
        <sz val="10.0"/>
      </rPr>
      <t xml:space="preserve">規範。
--
</t>
    </r>
    <r>
      <rPr>
        <rFont val="Roboto"/>
        <b/>
        <sz val="10.0"/>
      </rPr>
      <t>[參考路徑]</t>
    </r>
    <r>
      <rPr>
        <rFont val="Roboto"/>
        <sz val="10.0"/>
      </rPr>
      <t xml:space="preserve">
</t>
    </r>
  </si>
  <si>
    <r>
      <rPr>
        <rFont val="Roboto"/>
        <color theme="1"/>
        <sz val="10.0"/>
      </rPr>
      <t>主標題：
副標題：</t>
    </r>
    <r>
      <rPr>
        <rFont val="Roboto"/>
        <color rgb="FF0000FF"/>
        <sz val="10.0"/>
      </rPr>
      <t>搶先寵媽5折起</t>
    </r>
    <r>
      <rPr>
        <rFont val="Roboto"/>
        <color theme="1"/>
        <sz val="10.0"/>
      </rPr>
      <t xml:space="preserve">
警語：</t>
    </r>
    <r>
      <rPr>
        <rFont val="Roboto"/>
        <color rgb="FF0000FF"/>
        <sz val="10.0"/>
      </rPr>
      <t>優惠數量有限，售完為止</t>
    </r>
    <r>
      <rPr>
        <rFont val="Roboto"/>
        <color theme="1"/>
        <sz val="10.0"/>
      </rPr>
      <t xml:space="preserve">
Icon/曝品：</t>
    </r>
    <r>
      <rPr>
        <rFont val="Roboto"/>
        <color rgb="FF0000FF"/>
        <sz val="10.0"/>
      </rPr>
      <t>右邊網址</t>
    </r>
    <r>
      <rPr>
        <rFont val="Roboto"/>
        <color theme="1"/>
        <sz val="10.0"/>
      </rPr>
      <t xml:space="preserve">
※注意 600x400小圖要加SHP&amp;檔期ogo</t>
    </r>
  </si>
  <si>
    <r>
      <rPr>
        <rFont val="Calibri"/>
        <color rgb="FF000000"/>
        <sz val="10.0"/>
      </rPr>
      <t xml:space="preserve">請套品→→→
(1) 躍馬奔騰 0.50錢 馬年純金金塊
</t>
    </r>
    <r>
      <rPr>
        <rFont val="Calibri"/>
        <color rgb="FF1155CC"/>
        <sz val="10.0"/>
        <u/>
      </rPr>
      <t xml:space="preserve">https://shopee.tw/product-i.102340094.40075673826 
</t>
    </r>
    <r>
      <rPr>
        <rFont val="Calibri"/>
        <color rgb="FF000000"/>
        <sz val="10.0"/>
      </rPr>
      <t xml:space="preserve">(2) 純金福氣鎖包
</t>
    </r>
    <r>
      <rPr>
        <rFont val="Calibri"/>
        <color rgb="FF1155CC"/>
        <sz val="10.0"/>
        <u/>
      </rPr>
      <t>https://shopee.tw/product-i.6982233.29631197564</t>
    </r>
    <r>
      <rPr>
        <rFont val="Calibri"/>
        <color rgb="FF000000"/>
        <sz val="10.0"/>
      </rPr>
      <t xml:space="preserve">
(3) 平安轉運珠編織
</t>
    </r>
    <r>
      <rPr>
        <rFont val="Calibri"/>
        <color rgb="FF1155CC"/>
        <sz val="10.0"/>
        <u/>
      </rPr>
      <t>https://shopee.tw/product-i.11530647.44177111572</t>
    </r>
  </si>
  <si>
    <r>
      <rPr>
        <rFont val="Roboto"/>
        <color theme="1"/>
        <sz val="10.0"/>
      </rPr>
      <t>素材類型：</t>
    </r>
    <r>
      <rPr>
        <rFont val="Roboto"/>
        <color rgb="FF0000FF"/>
        <sz val="10.0"/>
      </rPr>
      <t>TEXT</t>
    </r>
    <r>
      <rPr>
        <rFont val="Roboto"/>
        <color theme="1"/>
        <sz val="10.0"/>
      </rPr>
      <t xml:space="preserve">
視覺：</t>
    </r>
    <r>
      <rPr>
        <rFont val="Roboto"/>
        <color rgb="FF0000FF"/>
        <sz val="10.0"/>
      </rPr>
      <t>檔期KV</t>
    </r>
    <r>
      <rPr>
        <rFont val="Roboto"/>
        <color theme="1"/>
        <sz val="10.0"/>
      </rPr>
      <t xml:space="preserve">
Icon/曝品：</t>
    </r>
    <r>
      <rPr>
        <rFont val="Roboto"/>
        <color rgb="FF0000FF"/>
        <sz val="10.0"/>
      </rPr>
      <t>無</t>
    </r>
    <r>
      <rPr>
        <rFont val="Roboto"/>
        <color theme="1"/>
        <sz val="10.0"/>
      </rPr>
      <t xml:space="preserve">
CTA：</t>
    </r>
    <r>
      <rPr>
        <rFont val="Roboto"/>
        <color rgb="FF0000FF"/>
        <sz val="10.0"/>
      </rPr>
      <t>無</t>
    </r>
  </si>
  <si>
    <t>banner6</t>
  </si>
  <si>
    <r>
      <rPr>
        <rFont val="Roboto"/>
        <sz val="10.0"/>
      </rPr>
      <t>素材類型：</t>
    </r>
    <r>
      <rPr>
        <rFont val="Roboto"/>
        <color rgb="FF0000FF"/>
        <sz val="10.0"/>
      </rPr>
      <t>Banner</t>
    </r>
    <r>
      <rPr>
        <rFont val="Roboto"/>
        <sz val="10.0"/>
      </rPr>
      <t xml:space="preserve">
視覺：</t>
    </r>
    <r>
      <rPr>
        <rFont val="Roboto"/>
        <color rgb="FF0000FF"/>
        <sz val="10.0"/>
      </rPr>
      <t xml:space="preserve">檔期KV
</t>
    </r>
    <r>
      <rPr>
        <rFont val="Roboto"/>
        <sz val="10.0"/>
      </rPr>
      <t>Icon/曝品：</t>
    </r>
    <r>
      <rPr>
        <rFont val="Roboto"/>
        <color rgb="FF0000FF"/>
        <sz val="10.0"/>
      </rPr>
      <t>優惠券</t>
    </r>
    <r>
      <rPr>
        <rFont val="Roboto"/>
        <sz val="10.0"/>
      </rPr>
      <t xml:space="preserve">
CTA：</t>
    </r>
    <r>
      <rPr>
        <rFont val="Roboto"/>
        <color rgb="FF0000FF"/>
        <sz val="10.0"/>
      </rPr>
      <t>無</t>
    </r>
    <r>
      <rPr>
        <rFont val="Roboto"/>
        <sz val="10.0"/>
      </rPr>
      <t xml:space="preserve">
注意1200x628製作請符合視覺佔畫面1/3，參考</t>
    </r>
    <r>
      <rPr>
        <rFont val="Roboto"/>
        <color rgb="FF1155CC"/>
        <sz val="10.0"/>
        <u/>
      </rPr>
      <t>LineLAP</t>
    </r>
    <r>
      <rPr>
        <rFont val="Roboto"/>
        <sz val="10.0"/>
      </rPr>
      <t xml:space="preserve">規範。
--
</t>
    </r>
    <r>
      <rPr>
        <rFont val="Roboto"/>
        <b/>
        <sz val="10.0"/>
      </rPr>
      <t>[參考路徑]</t>
    </r>
    <r>
      <rPr>
        <rFont val="Roboto"/>
        <sz val="10.0"/>
      </rPr>
      <t xml:space="preserve">
美術參考：[TW_MKT-OM] Sales Assets Review</t>
    </r>
  </si>
  <si>
    <r>
      <rPr>
        <rFont val="Roboto"/>
        <color theme="1"/>
        <sz val="10.0"/>
      </rPr>
      <t>主標題：
副標題：</t>
    </r>
    <r>
      <rPr>
        <rFont val="Roboto"/>
        <color rgb="FF0000FF"/>
        <sz val="10.0"/>
      </rPr>
      <t>搶先寵媽5折起</t>
    </r>
    <r>
      <rPr>
        <rFont val="Roboto"/>
        <color theme="1"/>
        <sz val="10.0"/>
      </rPr>
      <t xml:space="preserve">
警語：</t>
    </r>
    <r>
      <rPr>
        <rFont val="Roboto"/>
        <color rgb="FF0000FF"/>
        <sz val="10.0"/>
      </rPr>
      <t xml:space="preserve">優惠數量有限，售完為止
</t>
    </r>
    <r>
      <rPr>
        <rFont val="Roboto"/>
        <color theme="1"/>
        <sz val="10.0"/>
      </rPr>
      <t>Icon/曝品：</t>
    </r>
    <r>
      <rPr>
        <rFont val="Roboto"/>
        <color rgb="FF0000FF"/>
        <sz val="10.0"/>
      </rPr>
      <t>右邊網址</t>
    </r>
    <r>
      <rPr>
        <rFont val="Roboto"/>
        <color theme="1"/>
        <sz val="10.0"/>
      </rPr>
      <t xml:space="preserve">
※注意 600x400小圖要加SHP&amp;檔期ogo</t>
    </r>
  </si>
  <si>
    <t>banner7</t>
  </si>
  <si>
    <r>
      <rPr>
        <rFont val="Roboto"/>
        <sz val="10.0"/>
      </rPr>
      <t>素材類型：</t>
    </r>
    <r>
      <rPr>
        <rFont val="Roboto"/>
        <color rgb="FF0000FF"/>
        <sz val="10.0"/>
      </rPr>
      <t>Banner</t>
    </r>
    <r>
      <rPr>
        <rFont val="Roboto"/>
        <sz val="10.0"/>
      </rPr>
      <t xml:space="preserve">
視覺：</t>
    </r>
    <r>
      <rPr>
        <rFont val="Roboto"/>
        <color rgb="FF0000FF"/>
        <sz val="10.0"/>
      </rPr>
      <t xml:space="preserve">檔期KV
</t>
    </r>
    <r>
      <rPr>
        <rFont val="Roboto"/>
        <sz val="10.0"/>
      </rPr>
      <t>Icon/曝品：</t>
    </r>
    <r>
      <rPr>
        <rFont val="Roboto"/>
        <color rgb="FF0000FF"/>
        <sz val="10.0"/>
      </rPr>
      <t>優惠券</t>
    </r>
    <r>
      <rPr>
        <rFont val="Roboto"/>
        <sz val="10.0"/>
      </rPr>
      <t xml:space="preserve">
CTA：</t>
    </r>
    <r>
      <rPr>
        <rFont val="Roboto"/>
        <color rgb="FF0000FF"/>
        <sz val="10.0"/>
      </rPr>
      <t xml:space="preserve">無
</t>
    </r>
    <r>
      <rPr>
        <rFont val="Roboto"/>
        <sz val="10.0"/>
      </rPr>
      <t>Layout說明&lt;</t>
    </r>
    <r>
      <rPr>
        <rFont val="Roboto"/>
        <color rgb="FF1155CC"/>
        <sz val="10.0"/>
        <u/>
      </rPr>
      <t>HERE</t>
    </r>
    <r>
      <rPr>
        <rFont val="Roboto"/>
        <sz val="10.0"/>
      </rPr>
      <t>&gt;
注意1200x628製作請符合視覺佔畫面1/3，參考</t>
    </r>
    <r>
      <rPr>
        <rFont val="Roboto"/>
        <color rgb="FF1155CC"/>
        <sz val="10.0"/>
        <u/>
      </rPr>
      <t>LineLAP</t>
    </r>
    <r>
      <rPr>
        <rFont val="Roboto"/>
        <sz val="10.0"/>
      </rPr>
      <t xml:space="preserve">規範。
--
</t>
    </r>
    <r>
      <rPr>
        <rFont val="Roboto"/>
        <b/>
        <sz val="10.0"/>
      </rPr>
      <t xml:space="preserve">[參考路徑]
</t>
    </r>
    <r>
      <rPr>
        <rFont val="Roboto"/>
        <sz val="10.0"/>
      </rPr>
      <t>G:\共用雲端硬碟\EXT_TWN_SHP_外部-2025-H2\12\1218\BC_GAME\Big campaign\12.18_會員日\06_OM\01_Wave 1\延伸\01_Pmax&amp;UAC-assets</t>
    </r>
  </si>
  <si>
    <r>
      <rPr>
        <rFont val="Roboto"/>
        <color theme="1"/>
        <sz val="10.0"/>
      </rPr>
      <t>主標題：
副標題：</t>
    </r>
    <r>
      <rPr>
        <rFont val="Roboto"/>
        <color rgb="FF0000FF"/>
        <sz val="10.0"/>
      </rPr>
      <t>全站大免運$99起</t>
    </r>
    <r>
      <rPr>
        <rFont val="Roboto"/>
        <color theme="1"/>
        <sz val="10.0"/>
      </rPr>
      <t xml:space="preserve">
警語：</t>
    </r>
    <r>
      <rPr>
        <rFont val="Roboto"/>
        <color rgb="FF0000FF"/>
        <sz val="10.0"/>
      </rPr>
      <t>詳情請見蝦皮購物官網說明</t>
    </r>
    <r>
      <rPr>
        <rFont val="Roboto"/>
        <color theme="1"/>
        <sz val="10.0"/>
      </rPr>
      <t xml:space="preserve">
Icon/曝品：</t>
    </r>
    <r>
      <rPr>
        <rFont val="Roboto"/>
        <color rgb="FF0000FF"/>
        <sz val="10.0"/>
      </rPr>
      <t>免運車</t>
    </r>
    <r>
      <rPr>
        <rFont val="Roboto"/>
        <color theme="1"/>
        <sz val="10.0"/>
      </rPr>
      <t xml:space="preserve">
※注意 600x400小圖要加SHP&amp;檔期ogo</t>
    </r>
  </si>
  <si>
    <r>
      <rPr>
        <rFont val="Roboto"/>
        <color theme="1"/>
        <sz val="10.0"/>
      </rPr>
      <t>素材類型：</t>
    </r>
    <r>
      <rPr>
        <rFont val="Roboto"/>
        <color rgb="FF0000FF"/>
        <sz val="10.0"/>
      </rPr>
      <t>TEXT</t>
    </r>
    <r>
      <rPr>
        <rFont val="Roboto"/>
        <color theme="1"/>
        <sz val="10.0"/>
      </rPr>
      <t xml:space="preserve">
視覺：</t>
    </r>
    <r>
      <rPr>
        <rFont val="Roboto"/>
        <color rgb="FF0000FF"/>
        <sz val="10.0"/>
      </rPr>
      <t>檔期KV</t>
    </r>
    <r>
      <rPr>
        <rFont val="Roboto"/>
        <color theme="1"/>
        <sz val="10.0"/>
      </rPr>
      <t xml:space="preserve">
Icon/曝品：</t>
    </r>
    <r>
      <rPr>
        <rFont val="Roboto"/>
        <color rgb="FF0000FF"/>
        <sz val="10.0"/>
      </rPr>
      <t>無</t>
    </r>
    <r>
      <rPr>
        <rFont val="Roboto"/>
        <color theme="1"/>
        <sz val="10.0"/>
      </rPr>
      <t xml:space="preserve">
CTA：</t>
    </r>
    <r>
      <rPr>
        <rFont val="Roboto"/>
        <color rgb="FF0000FF"/>
        <sz val="10.0"/>
      </rPr>
      <t>無</t>
    </r>
  </si>
  <si>
    <t>反修(2) 依反饋調整 &amp; Resize 尺寸</t>
  </si>
  <si>
    <t>說明</t>
  </si>
  <si>
    <t>所有尺寸
反饋統整&gt;&gt;</t>
  </si>
  <si>
    <t>OM反饋</t>
  </si>
  <si>
    <t>Campaign 反饋</t>
  </si>
  <si>
    <t>Region GD反饋</t>
  </si>
  <si>
    <r>
      <rPr>
        <rFont val="Roboto"/>
        <b/>
        <color rgb="FF0000FF"/>
        <sz val="10.0"/>
      </rPr>
      <t xml:space="preserve">2校
</t>
    </r>
    <r>
      <rPr>
        <rFont val="Roboto"/>
        <color rgb="FF000000"/>
        <sz val="10.0"/>
      </rPr>
      <t xml:space="preserve">依反饋修改
Resize
</t>
    </r>
  </si>
  <si>
    <t>※此處統整1校反饋，請GD調整後依據下表清單Resize</t>
  </si>
  <si>
    <t>素材備註</t>
  </si>
  <si>
    <t>UAC/Pmax/LineLAP</t>
  </si>
  <si>
    <r>
      <rPr>
        <rFont val="Roboto"/>
        <color theme="1"/>
        <sz val="10.0"/>
      </rPr>
      <t>素材類型：Banner
※請用</t>
    </r>
    <r>
      <rPr>
        <rFont val="Roboto"/>
        <color rgb="FF0000FF"/>
        <sz val="10.0"/>
      </rPr>
      <t>無</t>
    </r>
    <r>
      <rPr>
        <rFont val="Roboto"/>
        <color theme="1"/>
        <sz val="10.0"/>
      </rPr>
      <t>CTA版本</t>
    </r>
  </si>
  <si>
    <t>&lt;150KB
(PNG)</t>
  </si>
  <si>
    <r>
      <rPr>
        <rFont val="Roboto"/>
        <color theme="1"/>
        <sz val="10.0"/>
      </rPr>
      <t>素材類型：</t>
    </r>
    <r>
      <rPr>
        <rFont val="Roboto"/>
        <color rgb="FF0000FF"/>
        <sz val="10.0"/>
      </rPr>
      <t>Sticker</t>
    </r>
    <r>
      <rPr>
        <rFont val="Roboto"/>
        <color theme="1"/>
        <sz val="10.0"/>
      </rPr>
      <t xml:space="preserve">
※請用</t>
    </r>
    <r>
      <rPr>
        <rFont val="Roboto"/>
        <color rgb="FFFF0000"/>
        <sz val="10.0"/>
      </rPr>
      <t>有</t>
    </r>
    <r>
      <rPr>
        <rFont val="Roboto"/>
        <color theme="1"/>
        <sz val="10.0"/>
      </rPr>
      <t>CTA版本</t>
    </r>
  </si>
  <si>
    <r>
      <rPr>
        <rFont val="Roboto"/>
        <color theme="1"/>
        <sz val="10.0"/>
      </rPr>
      <t>素材類型：</t>
    </r>
    <r>
      <rPr>
        <rFont val="Roboto"/>
        <color rgb="FFFF9900"/>
        <sz val="10.0"/>
      </rPr>
      <t>Banner</t>
    </r>
    <r>
      <rPr>
        <rFont val="Roboto"/>
        <color theme="1"/>
        <sz val="10.0"/>
      </rPr>
      <t xml:space="preserve">
※請用</t>
    </r>
    <r>
      <rPr>
        <rFont val="Roboto"/>
        <color rgb="FFFF0000"/>
        <sz val="10.0"/>
      </rPr>
      <t>有</t>
    </r>
    <r>
      <rPr>
        <rFont val="Roboto"/>
        <color theme="1"/>
        <sz val="10.0"/>
      </rPr>
      <t>CTA版本</t>
    </r>
  </si>
  <si>
    <r>
      <rPr>
        <rFont val="Roboto"/>
        <color theme="1"/>
        <sz val="10.0"/>
      </rPr>
      <t>素材類型：</t>
    </r>
    <r>
      <rPr>
        <rFont val="Roboto"/>
        <color rgb="FF0000FF"/>
        <sz val="10.0"/>
      </rPr>
      <t>Sticker</t>
    </r>
    <r>
      <rPr>
        <rFont val="Roboto"/>
        <color theme="1"/>
        <sz val="10.0"/>
      </rPr>
      <t xml:space="preserve">
※請用</t>
    </r>
    <r>
      <rPr>
        <rFont val="Roboto"/>
        <color rgb="FFFF0000"/>
        <sz val="10.0"/>
      </rPr>
      <t>有</t>
    </r>
    <r>
      <rPr>
        <rFont val="Roboto"/>
        <color theme="1"/>
        <sz val="10.0"/>
      </rPr>
      <t>CTA版本</t>
    </r>
  </si>
  <si>
    <r>
      <rPr>
        <rFont val="Roboto"/>
        <color theme="1"/>
        <sz val="10.0"/>
      </rPr>
      <t>素材類型：</t>
    </r>
    <r>
      <rPr>
        <rFont val="Roboto"/>
        <color rgb="FFFF9900"/>
        <sz val="10.0"/>
      </rPr>
      <t>Banner</t>
    </r>
    <r>
      <rPr>
        <rFont val="Roboto"/>
        <color theme="1"/>
        <sz val="10.0"/>
      </rPr>
      <t xml:space="preserve">
※請用</t>
    </r>
    <r>
      <rPr>
        <rFont val="Roboto"/>
        <color rgb="FFFF0000"/>
        <sz val="10.0"/>
      </rPr>
      <t>有</t>
    </r>
    <r>
      <rPr>
        <rFont val="Roboto"/>
        <color theme="1"/>
        <sz val="10.0"/>
      </rPr>
      <t>CTA版本</t>
    </r>
  </si>
  <si>
    <r>
      <rPr>
        <rFont val="Roboto"/>
        <color theme="1"/>
        <sz val="10.0"/>
      </rPr>
      <t>素材類型：</t>
    </r>
    <r>
      <rPr>
        <rFont val="Roboto"/>
        <color rgb="FF0000FF"/>
        <sz val="10.0"/>
      </rPr>
      <t>Sticker</t>
    </r>
    <r>
      <rPr>
        <rFont val="Roboto"/>
        <color theme="1"/>
        <sz val="10.0"/>
      </rPr>
      <t xml:space="preserve">
※請用</t>
    </r>
    <r>
      <rPr>
        <rFont val="Roboto"/>
        <color rgb="FFFF0000"/>
        <sz val="10.0"/>
      </rPr>
      <t>有</t>
    </r>
    <r>
      <rPr>
        <rFont val="Roboto"/>
        <color theme="1"/>
        <sz val="10.0"/>
      </rPr>
      <t>CTA版本</t>
    </r>
  </si>
  <si>
    <r>
      <rPr>
        <rFont val="Roboto"/>
        <color theme="1"/>
        <sz val="10.0"/>
      </rPr>
      <t>素材類型：</t>
    </r>
    <r>
      <rPr>
        <rFont val="Roboto"/>
        <color rgb="FFFF9900"/>
        <sz val="10.0"/>
      </rPr>
      <t>Banner</t>
    </r>
    <r>
      <rPr>
        <rFont val="Roboto"/>
        <color theme="1"/>
        <sz val="10.0"/>
      </rPr>
      <t xml:space="preserve">
※請用</t>
    </r>
    <r>
      <rPr>
        <rFont val="Roboto"/>
        <color rgb="FFFF0000"/>
        <sz val="10.0"/>
      </rPr>
      <t>有</t>
    </r>
    <r>
      <rPr>
        <rFont val="Roboto"/>
        <color theme="1"/>
        <sz val="10.0"/>
      </rPr>
      <t>CTA版本</t>
    </r>
  </si>
  <si>
    <t>line point</t>
  </si>
  <si>
    <t>&lt;600 KB
JPG</t>
  </si>
  <si>
    <t>logo</t>
  </si>
  <si>
    <t>512x512</t>
  </si>
  <si>
    <t>可以幫我做一張只有 4.18 logo的嗎(不含 USP)</t>
  </si>
  <si>
    <t>&lt;300kb 
(PNG)</t>
  </si>
  <si>
    <t>960x540</t>
  </si>
  <si>
    <r>
      <rPr>
        <rFont val="Arial"/>
        <sz val="10.0"/>
      </rPr>
      <t>素材類型：Banner
※請用</t>
    </r>
    <r>
      <rPr>
        <rFont val="Arial"/>
        <color rgb="FF0000FF"/>
        <sz val="10.0"/>
      </rPr>
      <t>無</t>
    </r>
    <r>
      <rPr>
        <rFont val="Arial"/>
        <sz val="10.0"/>
      </rPr>
      <t>CTA版本
---
PointAds調整素材規範：右上角需加AD
請使用官方提供PSD檔&lt;</t>
    </r>
    <r>
      <rPr>
        <rFont val="Arial"/>
        <color rgb="FF1155CC"/>
        <sz val="10.0"/>
        <u/>
      </rPr>
      <t>HERE</t>
    </r>
    <r>
      <rPr>
        <rFont val="Arial"/>
        <sz val="10.0"/>
      </rPr>
      <t>&gt;</t>
    </r>
  </si>
  <si>
    <t>Rtbhouse</t>
  </si>
  <si>
    <t>&lt;150K 
(JPG)</t>
  </si>
  <si>
    <r>
      <rPr>
        <rFont val="Roboto"/>
        <color theme="1"/>
        <sz val="10.0"/>
      </rPr>
      <t>素材類型：Banner
※請用</t>
    </r>
    <r>
      <rPr>
        <rFont val="Roboto"/>
        <color rgb="FF0000FF"/>
        <sz val="10.0"/>
      </rPr>
      <t>無</t>
    </r>
    <r>
      <rPr>
        <rFont val="Roboto"/>
        <color theme="1"/>
        <sz val="10.0"/>
      </rPr>
      <t>CTA版本</t>
    </r>
  </si>
  <si>
    <t>VideoElements_Frame</t>
  </si>
  <si>
    <t>&lt;300MB 
png
請提供PSD檔</t>
  </si>
  <si>
    <t>TVC</t>
  </si>
  <si>
    <t>VideoElements_Frame_TVC_1x1</t>
  </si>
  <si>
    <r>
      <rPr>
        <rFont val="Roboto"/>
        <sz val="10.0"/>
      </rPr>
      <t xml:space="preserve">1. Shopee TW Logo
2. 檔期Logo
3. 3顆USP (UGC 9x16 放USP1就好)
</t>
    </r>
    <r>
      <rPr>
        <rFont val="Roboto"/>
        <color rgb="FFFF0000"/>
        <sz val="10.0"/>
      </rPr>
      <t>※請同步提供PSD檔</t>
    </r>
    <r>
      <rPr>
        <rFont val="Roboto"/>
        <sz val="10.0"/>
      </rPr>
      <t xml:space="preserve">
9x16 右上小標：
reg Workingfile &lt;</t>
    </r>
    <r>
      <rPr>
        <rFont val="Roboto"/>
        <color rgb="FF1155CC"/>
        <sz val="10.0"/>
        <u/>
      </rPr>
      <t>HERE</t>
    </r>
    <r>
      <rPr>
        <rFont val="Roboto"/>
        <sz val="10.0"/>
      </rPr>
      <t>&gt;
5.5 路徑：G:\共用雲端硬碟\EXT_TWN_SHP_外部-2025-H1\05\0505\BC_GAME\Big campaign\5.5購物節\09_OM\01_wave1
參考路徑：01-Design-Frames</t>
    </r>
  </si>
  <si>
    <t>VideoElements_Frame_TVC_9x16</t>
  </si>
  <si>
    <t>UGC</t>
  </si>
  <si>
    <t>VideoElements_Frame_UGC_1x1</t>
  </si>
  <si>
    <t>VideoElements_Frame_UGC_16x9</t>
  </si>
  <si>
    <t>VideoElements_Frame_UGC_9x16</t>
  </si>
  <si>
    <t>2026.4.18 會員日_外廣_Wave2</t>
  </si>
  <si>
    <r>
      <rPr>
        <rFont val="Roboto"/>
        <b/>
        <color rgb="FF0000FF"/>
        <sz val="10.0"/>
      </rPr>
      <t>初稿/1校</t>
    </r>
    <r>
      <rPr>
        <rFont val="Roboto"/>
        <color theme="1"/>
        <sz val="10.0"/>
      </rPr>
      <t xml:space="preserve">
初稿：USP</t>
    </r>
  </si>
  <si>
    <r>
      <rPr>
        <rFont val="Roboto"/>
        <color theme="1"/>
        <sz val="10.0"/>
      </rPr>
      <t xml:space="preserve">&lt;300MB 
jpg
</t>
    </r>
    <r>
      <rPr>
        <rFont val="Roboto"/>
        <color rgb="FFFF0000"/>
        <sz val="10.0"/>
      </rPr>
      <t>請提供PSD檔</t>
    </r>
  </si>
  <si>
    <r>
      <rPr>
        <rFont val="Roboto"/>
        <color theme="1"/>
        <sz val="10.0"/>
      </rPr>
      <t xml:space="preserve">1. Shopee TW Logo
2. 檔期Logo
3. 3顆USP
4. 活動期間(請依工單活動期間)
</t>
    </r>
    <r>
      <rPr>
        <rFont val="Roboto"/>
        <color rgb="FFFF0000"/>
        <sz val="10.0"/>
      </rPr>
      <t>※請同步提供PSD檔</t>
    </r>
  </si>
  <si>
    <r>
      <rPr>
        <rFont val="Roboto"/>
        <color theme="1"/>
        <sz val="10.0"/>
      </rPr>
      <t xml:space="preserve">&lt;300MB 
jpg
</t>
    </r>
    <r>
      <rPr>
        <rFont val="Roboto"/>
        <color rgb="FFFF0000"/>
        <sz val="10.0"/>
      </rPr>
      <t>請提供PSD檔</t>
    </r>
  </si>
  <si>
    <r>
      <rPr>
        <rFont val="Roboto"/>
        <color theme="1"/>
        <sz val="10.0"/>
      </rPr>
      <t xml:space="preserve">1. Shopee TW Logo
2. 檔期Logo
3. 3顆USP
4. IOS/AND APP下載Icon
</t>
    </r>
    <r>
      <rPr>
        <rFont val="Roboto"/>
        <color rgb="FFFF0000"/>
        <sz val="10.0"/>
      </rPr>
      <t>※請同步提供PSD檔</t>
    </r>
  </si>
  <si>
    <r>
      <rPr>
        <rFont val="Roboto"/>
        <color rgb="FFFF0000"/>
        <sz val="10.0"/>
      </rPr>
      <t>※右下請依類別換色號</t>
    </r>
    <r>
      <rPr>
        <rFont val="Roboto"/>
        <color theme="1"/>
        <sz val="10.0"/>
      </rPr>
      <t xml:space="preserve">
All #0053DE
Lifestyle #26AA99
EL #113366
FMCG #D0011B
Fashion #FFBB00 
參考路徑：
G:\共用雲端硬碟\EXT_TWN_SHP_外部-2025-H2\10\1018\BC_GAME\Big campaign\10.18_會員日\06_OM\01_wave1\02_Facebook DPA Frame-assets</t>
    </r>
  </si>
  <si>
    <r>
      <rPr>
        <rFont val="Roboto"/>
        <color theme="1"/>
        <sz val="10.0"/>
      </rPr>
      <t>中下：</t>
    </r>
    <r>
      <rPr>
        <rFont val="Roboto"/>
        <color rgb="FF0000FF"/>
        <sz val="10.0"/>
      </rPr>
      <t>會員日Logo</t>
    </r>
    <r>
      <rPr>
        <rFont val="Roboto"/>
        <color theme="1"/>
        <sz val="10.0"/>
      </rPr>
      <t xml:space="preserve">
左下：</t>
    </r>
    <r>
      <rPr>
        <rFont val="Roboto"/>
        <b/>
        <color rgb="FFFF0000"/>
        <sz val="10.0"/>
      </rPr>
      <t>全站大免運$99起</t>
    </r>
    <r>
      <rPr>
        <rFont val="Roboto"/>
        <color theme="1"/>
        <sz val="10.0"/>
      </rPr>
      <t xml:space="preserve">
右下：</t>
    </r>
    <r>
      <rPr>
        <rFont val="Roboto"/>
        <color rgb="FF0000FF"/>
        <sz val="10.0"/>
      </rPr>
      <t>請留空白(底色)，系統帶入價格</t>
    </r>
  </si>
  <si>
    <t>DPA Frame_Lifestyle</t>
  </si>
  <si>
    <t>DPA Frame_EL</t>
  </si>
  <si>
    <t>DPA Frame_FMCG</t>
  </si>
  <si>
    <t>DPA Frame_Fashion</t>
  </si>
  <si>
    <r>
      <rPr>
        <rFont val="Roboto"/>
        <b/>
        <color rgb="FF0000FF"/>
        <sz val="10.0"/>
      </rPr>
      <t>初稿/1校</t>
    </r>
    <r>
      <rPr>
        <rFont val="Roboto"/>
        <color theme="1"/>
        <sz val="10.0"/>
      </rPr>
      <t xml:space="preserve">
初稿：模板
1校：套內容</t>
    </r>
  </si>
  <si>
    <r>
      <rPr>
        <rFont val="Roboto"/>
        <sz val="10.0"/>
      </rPr>
      <t>素材類型：</t>
    </r>
    <r>
      <rPr>
        <rFont val="Roboto"/>
        <color rgb="FF0000FF"/>
        <sz val="10.0"/>
      </rPr>
      <t>Banner</t>
    </r>
    <r>
      <rPr>
        <rFont val="Roboto"/>
        <sz val="10.0"/>
      </rPr>
      <t xml:space="preserve">
視覺：</t>
    </r>
    <r>
      <rPr>
        <rFont val="Roboto"/>
        <color rgb="FF0000FF"/>
        <sz val="10.0"/>
      </rPr>
      <t xml:space="preserve">檔期KV
</t>
    </r>
    <r>
      <rPr>
        <rFont val="Roboto"/>
        <sz val="10.0"/>
      </rPr>
      <t>Icon/曝品：</t>
    </r>
    <r>
      <rPr>
        <rFont val="Roboto"/>
        <color rgb="FF0000FF"/>
        <sz val="10.0"/>
      </rPr>
      <t>優惠券</t>
    </r>
    <r>
      <rPr>
        <rFont val="Roboto"/>
        <sz val="10.0"/>
      </rPr>
      <t xml:space="preserve">
CTA：</t>
    </r>
    <r>
      <rPr>
        <rFont val="Roboto"/>
        <color rgb="FF0000FF"/>
        <sz val="10.0"/>
      </rPr>
      <t>無</t>
    </r>
    <r>
      <rPr>
        <rFont val="Roboto"/>
        <sz val="10.0"/>
      </rPr>
      <t xml:space="preserve">
注意1200x628製作請符合視覺佔畫面1/3，參考</t>
    </r>
    <r>
      <rPr>
        <rFont val="Roboto"/>
        <color rgb="FF1155CC"/>
        <sz val="10.0"/>
        <u/>
      </rPr>
      <t>LineLAP</t>
    </r>
    <r>
      <rPr>
        <rFont val="Roboto"/>
        <sz val="10.0"/>
      </rPr>
      <t xml:space="preserve">規範。
--
</t>
    </r>
    <r>
      <rPr>
        <rFont val="Roboto"/>
        <b/>
        <sz val="10.0"/>
      </rPr>
      <t>[參考路徑]</t>
    </r>
    <r>
      <rPr>
        <rFont val="Roboto"/>
        <sz val="10.0"/>
      </rPr>
      <t xml:space="preserve">
美術參考：[TW_MKT-OM] Sales Assets Review</t>
    </r>
  </si>
  <si>
    <r>
      <rPr>
        <rFont val="Roboto"/>
        <color theme="1"/>
        <sz val="10.0"/>
      </rPr>
      <t>主標：</t>
    </r>
    <r>
      <rPr>
        <rFont val="Roboto"/>
        <color rgb="FFFF0000"/>
        <sz val="10.0"/>
      </rPr>
      <t>全站大免運$99起</t>
    </r>
    <r>
      <rPr>
        <rFont val="Roboto"/>
        <color theme="1"/>
        <sz val="10.0"/>
      </rPr>
      <t xml:space="preserve">
副標：加碼超商免運券
警語：詳情請見蝦皮購物官網說明
Icon/曝品：優惠券x2</t>
    </r>
  </si>
  <si>
    <t>Template_banner1_600x400</t>
  </si>
  <si>
    <t>banner3
(目前不用調整)</t>
  </si>
  <si>
    <r>
      <rPr>
        <rFont val="Roboto"/>
        <sz val="10.0"/>
      </rPr>
      <t>素材類型：</t>
    </r>
    <r>
      <rPr>
        <rFont val="Roboto"/>
        <color rgb="FF0000FF"/>
        <sz val="10.0"/>
      </rPr>
      <t>Banner</t>
    </r>
    <r>
      <rPr>
        <rFont val="Roboto"/>
        <sz val="10.0"/>
      </rPr>
      <t xml:space="preserve">
視覺：</t>
    </r>
    <r>
      <rPr>
        <rFont val="Roboto"/>
        <color rgb="FF0000FF"/>
        <sz val="10.0"/>
      </rPr>
      <t xml:space="preserve">檔期KV
</t>
    </r>
    <r>
      <rPr>
        <rFont val="Roboto"/>
        <sz val="10.0"/>
      </rPr>
      <t>Icon/曝品：</t>
    </r>
    <r>
      <rPr>
        <rFont val="Roboto"/>
        <color rgb="FF0000FF"/>
        <sz val="10.0"/>
      </rPr>
      <t>優惠券</t>
    </r>
    <r>
      <rPr>
        <rFont val="Roboto"/>
        <sz val="10.0"/>
      </rPr>
      <t xml:space="preserve">
CTA：</t>
    </r>
    <r>
      <rPr>
        <rFont val="Roboto"/>
        <color rgb="FF0000FF"/>
        <sz val="10.0"/>
      </rPr>
      <t xml:space="preserve">無
</t>
    </r>
    <r>
      <rPr>
        <rFont val="Roboto"/>
        <sz val="10.0"/>
      </rPr>
      <t>Layout說明&lt;</t>
    </r>
    <r>
      <rPr>
        <rFont val="Roboto"/>
        <color rgb="FF1155CC"/>
        <sz val="10.0"/>
        <u/>
      </rPr>
      <t>HERE</t>
    </r>
    <r>
      <rPr>
        <rFont val="Roboto"/>
        <sz val="10.0"/>
      </rPr>
      <t>&gt;
注意1200x628製作請符合視覺佔畫面1/3，參考</t>
    </r>
    <r>
      <rPr>
        <rFont val="Roboto"/>
        <color rgb="FF1155CC"/>
        <sz val="10.0"/>
        <u/>
      </rPr>
      <t>LineLAP</t>
    </r>
    <r>
      <rPr>
        <rFont val="Roboto"/>
        <sz val="10.0"/>
      </rPr>
      <t xml:space="preserve">規範。
--
</t>
    </r>
    <r>
      <rPr>
        <rFont val="Roboto"/>
        <b/>
        <sz val="10.0"/>
      </rPr>
      <t xml:space="preserve">[參考路徑]
</t>
    </r>
    <r>
      <rPr>
        <rFont val="Roboto"/>
        <sz val="10.0"/>
      </rPr>
      <t>G:\共用雲端硬碟\EXT_TWN_SHP_外部-2025-H2\12\1218\BC_GAME\Big campaign\12.18_會員日\06_OM\01_Wave 1\延伸\01_Pmax&amp;UAC-assets</t>
    </r>
  </si>
  <si>
    <r>
      <rPr>
        <rFont val="Roboto"/>
        <color theme="1"/>
        <sz val="10.0"/>
      </rPr>
      <t>素材類型：</t>
    </r>
    <r>
      <rPr>
        <rFont val="Roboto"/>
        <color rgb="FF0000FF"/>
        <sz val="10.0"/>
      </rPr>
      <t>TEXT</t>
    </r>
    <r>
      <rPr>
        <rFont val="Roboto"/>
        <color theme="1"/>
        <sz val="10.0"/>
      </rPr>
      <t xml:space="preserve">
視覺：</t>
    </r>
    <r>
      <rPr>
        <rFont val="Roboto"/>
        <color rgb="FF0000FF"/>
        <sz val="10.0"/>
      </rPr>
      <t>檔期KV</t>
    </r>
    <r>
      <rPr>
        <rFont val="Roboto"/>
        <color theme="1"/>
        <sz val="10.0"/>
      </rPr>
      <t xml:space="preserve">
Icon/曝品：</t>
    </r>
    <r>
      <rPr>
        <rFont val="Roboto"/>
        <color rgb="FF0000FF"/>
        <sz val="10.0"/>
      </rPr>
      <t>無</t>
    </r>
    <r>
      <rPr>
        <rFont val="Roboto"/>
        <color theme="1"/>
        <sz val="10.0"/>
      </rPr>
      <t xml:space="preserve">
CTA：</t>
    </r>
    <r>
      <rPr>
        <rFont val="Roboto"/>
        <color rgb="FF0000FF"/>
        <sz val="10.0"/>
      </rPr>
      <t>無</t>
    </r>
  </si>
  <si>
    <r>
      <rPr>
        <rFont val="Roboto"/>
        <sz val="10.0"/>
      </rPr>
      <t>素材類型：</t>
    </r>
    <r>
      <rPr>
        <rFont val="Roboto"/>
        <color rgb="FF0000FF"/>
        <sz val="10.0"/>
      </rPr>
      <t>Banner</t>
    </r>
    <r>
      <rPr>
        <rFont val="Roboto"/>
        <sz val="10.0"/>
      </rPr>
      <t xml:space="preserve">
視覺：</t>
    </r>
    <r>
      <rPr>
        <rFont val="Roboto"/>
        <color rgb="FF0000FF"/>
        <sz val="10.0"/>
      </rPr>
      <t xml:space="preserve">檔期KV
</t>
    </r>
    <r>
      <rPr>
        <rFont val="Roboto"/>
        <sz val="10.0"/>
      </rPr>
      <t>Icon/曝品：</t>
    </r>
    <r>
      <rPr>
        <rFont val="Roboto"/>
        <color rgb="FF0000FF"/>
        <sz val="10.0"/>
      </rPr>
      <t>預放3品</t>
    </r>
    <r>
      <rPr>
        <rFont val="Roboto"/>
        <sz val="10.0"/>
      </rPr>
      <t xml:space="preserve">
CTA：</t>
    </r>
    <r>
      <rPr>
        <rFont val="Roboto"/>
        <color rgb="FF0000FF"/>
        <sz val="10.0"/>
      </rPr>
      <t xml:space="preserve">無
</t>
    </r>
    <r>
      <rPr>
        <rFont val="Roboto"/>
        <sz val="10.0"/>
      </rPr>
      <t>Layout說明&lt;</t>
    </r>
    <r>
      <rPr>
        <rFont val="Roboto"/>
        <color rgb="FFFF0000"/>
        <sz val="10.0"/>
        <u/>
      </rPr>
      <t>HERE</t>
    </r>
    <r>
      <rPr>
        <rFont val="Roboto"/>
        <sz val="10.0"/>
      </rPr>
      <t>&gt;
注意1200x628製作請符合視覺佔畫面1/3，參考</t>
    </r>
    <r>
      <rPr>
        <rFont val="Roboto"/>
        <color rgb="FFFF0000"/>
        <sz val="10.0"/>
        <u/>
      </rPr>
      <t>LineLAP</t>
    </r>
    <r>
      <rPr>
        <rFont val="Roboto"/>
        <sz val="10.0"/>
      </rPr>
      <t xml:space="preserve">規範。
--
</t>
    </r>
    <r>
      <rPr>
        <rFont val="Roboto"/>
        <b/>
        <sz val="10.0"/>
      </rPr>
      <t>[參考路徑]</t>
    </r>
    <r>
      <rPr>
        <rFont val="Roboto"/>
        <sz val="10.0"/>
      </rPr>
      <t xml:space="preserve">
</t>
    </r>
  </si>
  <si>
    <r>
      <rPr>
        <rFont val="Roboto"/>
        <color theme="1"/>
        <sz val="10.0"/>
      </rPr>
      <t>主標：</t>
    </r>
    <r>
      <rPr>
        <rFont val="Roboto"/>
        <color rgb="FFFF0000"/>
        <sz val="10.0"/>
      </rPr>
      <t>蝦皮直營滿千折$200</t>
    </r>
    <r>
      <rPr>
        <rFont val="Roboto"/>
        <color theme="1"/>
        <sz val="10.0"/>
      </rPr>
      <t xml:space="preserve">
副標：不需要
警語：詳情請見蝦皮購物官網說明
Icon/曝品：商城</t>
    </r>
    <r>
      <rPr>
        <rFont val="Roboto"/>
        <b/>
        <color rgb="FFFF0000"/>
        <sz val="10.0"/>
      </rPr>
      <t>店家</t>
    </r>
    <r>
      <rPr>
        <rFont val="Roboto"/>
        <color theme="1"/>
        <sz val="10.0"/>
      </rPr>
      <t>優惠券$200*2</t>
    </r>
  </si>
  <si>
    <r>
      <rPr>
        <rFont val="Roboto"/>
        <color theme="1"/>
        <sz val="10.0"/>
      </rPr>
      <t>素材類型：</t>
    </r>
    <r>
      <rPr>
        <rFont val="Roboto"/>
        <color rgb="FF0000FF"/>
        <sz val="10.0"/>
      </rPr>
      <t>TEXT</t>
    </r>
    <r>
      <rPr>
        <rFont val="Roboto"/>
        <color theme="1"/>
        <sz val="10.0"/>
      </rPr>
      <t xml:space="preserve">
視覺：</t>
    </r>
    <r>
      <rPr>
        <rFont val="Roboto"/>
        <color rgb="FF0000FF"/>
        <sz val="10.0"/>
      </rPr>
      <t>檔期KV</t>
    </r>
    <r>
      <rPr>
        <rFont val="Roboto"/>
        <color theme="1"/>
        <sz val="10.0"/>
      </rPr>
      <t xml:space="preserve">
Icon/曝品：</t>
    </r>
    <r>
      <rPr>
        <rFont val="Roboto"/>
        <color rgb="FF0000FF"/>
        <sz val="10.0"/>
      </rPr>
      <t>無</t>
    </r>
    <r>
      <rPr>
        <rFont val="Roboto"/>
        <color theme="1"/>
        <sz val="10.0"/>
      </rPr>
      <t xml:space="preserve">
CTA：</t>
    </r>
    <r>
      <rPr>
        <rFont val="Roboto"/>
        <color rgb="FF0000FF"/>
        <sz val="10.0"/>
      </rPr>
      <t>無</t>
    </r>
  </si>
  <si>
    <r>
      <rPr>
        <rFont val="Roboto"/>
        <sz val="10.0"/>
      </rPr>
      <t>素材類型：</t>
    </r>
    <r>
      <rPr>
        <rFont val="Roboto"/>
        <color rgb="FF0000FF"/>
        <sz val="10.0"/>
      </rPr>
      <t>Banner</t>
    </r>
    <r>
      <rPr>
        <rFont val="Roboto"/>
        <sz val="10.0"/>
      </rPr>
      <t xml:space="preserve">
視覺：</t>
    </r>
    <r>
      <rPr>
        <rFont val="Roboto"/>
        <color rgb="FF0000FF"/>
        <sz val="10.0"/>
      </rPr>
      <t xml:space="preserve">檔期KV
</t>
    </r>
    <r>
      <rPr>
        <rFont val="Roboto"/>
        <sz val="10.0"/>
      </rPr>
      <t>Icon/曝品：</t>
    </r>
    <r>
      <rPr>
        <rFont val="Roboto"/>
        <color rgb="FF0000FF"/>
        <sz val="10.0"/>
      </rPr>
      <t>預放3品</t>
    </r>
    <r>
      <rPr>
        <rFont val="Roboto"/>
        <sz val="10.0"/>
      </rPr>
      <t xml:space="preserve">
CTA：</t>
    </r>
    <r>
      <rPr>
        <rFont val="Roboto"/>
        <color rgb="FF0000FF"/>
        <sz val="10.0"/>
      </rPr>
      <t xml:space="preserve">無
</t>
    </r>
    <r>
      <rPr>
        <rFont val="Roboto"/>
        <sz val="10.0"/>
      </rPr>
      <t>Layout說明&lt;</t>
    </r>
    <r>
      <rPr>
        <rFont val="Roboto"/>
        <color rgb="FF1155CC"/>
        <sz val="10.0"/>
        <u/>
      </rPr>
      <t>HERE</t>
    </r>
    <r>
      <rPr>
        <rFont val="Roboto"/>
        <sz val="10.0"/>
      </rPr>
      <t>&gt;
注意1200x628製作請符合視覺佔畫面1/3，參考</t>
    </r>
    <r>
      <rPr>
        <rFont val="Roboto"/>
        <color rgb="FF1155CC"/>
        <sz val="10.0"/>
        <u/>
      </rPr>
      <t>LineLAP</t>
    </r>
    <r>
      <rPr>
        <rFont val="Roboto"/>
        <sz val="10.0"/>
      </rPr>
      <t xml:space="preserve">規範。
--
</t>
    </r>
    <r>
      <rPr>
        <rFont val="Roboto"/>
        <b/>
        <sz val="10.0"/>
      </rPr>
      <t>[參考路徑]</t>
    </r>
    <r>
      <rPr>
        <rFont val="Roboto"/>
        <sz val="10.0"/>
      </rPr>
      <t xml:space="preserve">
</t>
    </r>
  </si>
  <si>
    <r>
      <rPr>
        <rFont val="Calibri"/>
        <color rgb="FF000000"/>
        <sz val="10.0"/>
      </rPr>
      <t xml:space="preserve">請套品→→→
(1) Dyson BP04空清機 
</t>
    </r>
    <r>
      <rPr>
        <rFont val="Calibri"/>
        <color rgb="FF1155CC"/>
        <sz val="10.0"/>
        <u/>
      </rPr>
      <t xml:space="preserve">https://shopee.tw/product-i.31171487.25365510856 </t>
    </r>
    <r>
      <rPr>
        <rFont val="Calibri"/>
        <color rgb="FF000000"/>
        <sz val="10.0"/>
      </rPr>
      <t xml:space="preserve">
(2) FUJIFILM富士 即可拍相機
</t>
    </r>
    <r>
      <rPr>
        <rFont val="Calibri"/>
        <color rgb="FF1155CC"/>
        <sz val="10.0"/>
        <u/>
      </rPr>
      <t xml:space="preserve">https://shopee.tw/product-i.64611424.1547188982 
</t>
    </r>
    <r>
      <rPr>
        <rFont val="Calibri"/>
        <color rgb="FF000000"/>
        <sz val="10.0"/>
      </rPr>
      <t xml:space="preserve">(3) id221 安全帽藍芽耳機
</t>
    </r>
    <r>
      <rPr>
        <rFont val="Calibri"/>
        <color rgb="FF1155CC"/>
        <sz val="10.0"/>
        <u/>
      </rPr>
      <t>https://shopee.tw/product-i.46437940.20752627516</t>
    </r>
  </si>
  <si>
    <r>
      <rPr>
        <rFont val="Roboto"/>
        <color theme="1"/>
        <sz val="10.0"/>
      </rPr>
      <t>素材類型：</t>
    </r>
    <r>
      <rPr>
        <rFont val="Roboto"/>
        <color rgb="FF0000FF"/>
        <sz val="10.0"/>
      </rPr>
      <t>TEXT</t>
    </r>
    <r>
      <rPr>
        <rFont val="Roboto"/>
        <color theme="1"/>
        <sz val="10.0"/>
      </rPr>
      <t xml:space="preserve">
視覺：</t>
    </r>
    <r>
      <rPr>
        <rFont val="Roboto"/>
        <color rgb="FF0000FF"/>
        <sz val="10.0"/>
      </rPr>
      <t>檔期KV</t>
    </r>
    <r>
      <rPr>
        <rFont val="Roboto"/>
        <color theme="1"/>
        <sz val="10.0"/>
      </rPr>
      <t xml:space="preserve">
Icon/曝品：</t>
    </r>
    <r>
      <rPr>
        <rFont val="Roboto"/>
        <color rgb="FF0000FF"/>
        <sz val="10.0"/>
      </rPr>
      <t>無</t>
    </r>
    <r>
      <rPr>
        <rFont val="Roboto"/>
        <color theme="1"/>
        <sz val="10.0"/>
      </rPr>
      <t xml:space="preserve">
CTA：</t>
    </r>
    <r>
      <rPr>
        <rFont val="Roboto"/>
        <color rgb="FF0000FF"/>
        <sz val="10.0"/>
      </rPr>
      <t>無</t>
    </r>
  </si>
  <si>
    <r>
      <rPr>
        <rFont val="Roboto"/>
        <sz val="10.0"/>
      </rPr>
      <t>素材類型：</t>
    </r>
    <r>
      <rPr>
        <rFont val="Roboto"/>
        <color rgb="FF0000FF"/>
        <sz val="10.0"/>
      </rPr>
      <t>Banner</t>
    </r>
    <r>
      <rPr>
        <rFont val="Roboto"/>
        <sz val="10.0"/>
      </rPr>
      <t xml:space="preserve">
視覺：</t>
    </r>
    <r>
      <rPr>
        <rFont val="Roboto"/>
        <color rgb="FF0000FF"/>
        <sz val="10.0"/>
      </rPr>
      <t xml:space="preserve">檔期KV
</t>
    </r>
    <r>
      <rPr>
        <rFont val="Roboto"/>
        <sz val="10.0"/>
      </rPr>
      <t>Icon/曝品：</t>
    </r>
    <r>
      <rPr>
        <rFont val="Roboto"/>
        <color rgb="FF0000FF"/>
        <sz val="10.0"/>
      </rPr>
      <t>預放3品</t>
    </r>
    <r>
      <rPr>
        <rFont val="Roboto"/>
        <sz val="10.0"/>
      </rPr>
      <t xml:space="preserve">
CTA：</t>
    </r>
    <r>
      <rPr>
        <rFont val="Roboto"/>
        <color rgb="FF0000FF"/>
        <sz val="10.0"/>
      </rPr>
      <t xml:space="preserve">無
</t>
    </r>
    <r>
      <rPr>
        <rFont val="Roboto"/>
        <sz val="10.0"/>
      </rPr>
      <t>Layout說明&lt;</t>
    </r>
    <r>
      <rPr>
        <rFont val="Roboto"/>
        <color rgb="FF1155CC"/>
        <sz val="10.0"/>
        <u/>
      </rPr>
      <t>HERE</t>
    </r>
    <r>
      <rPr>
        <rFont val="Roboto"/>
        <sz val="10.0"/>
      </rPr>
      <t>&gt;
注意1200x628製作請符合視覺佔畫面1/3，參考</t>
    </r>
    <r>
      <rPr>
        <rFont val="Roboto"/>
        <color rgb="FF1155CC"/>
        <sz val="10.0"/>
        <u/>
      </rPr>
      <t>LineLAP</t>
    </r>
    <r>
      <rPr>
        <rFont val="Roboto"/>
        <sz val="10.0"/>
      </rPr>
      <t xml:space="preserve">規範。
--
</t>
    </r>
    <r>
      <rPr>
        <rFont val="Roboto"/>
        <b/>
        <sz val="10.0"/>
      </rPr>
      <t>[參考路徑]</t>
    </r>
    <r>
      <rPr>
        <rFont val="Roboto"/>
        <sz val="10.0"/>
      </rPr>
      <t xml:space="preserve">
</t>
    </r>
  </si>
  <si>
    <r>
      <rPr>
        <rFont val="Calibri"/>
        <color rgb="FF000000"/>
        <sz val="10.0"/>
      </rPr>
      <t xml:space="preserve">請套品→→→
(1) 躍馬奔騰 0.50錢 馬年純金金塊
</t>
    </r>
    <r>
      <rPr>
        <rFont val="Calibri"/>
        <color rgb="FF1155CC"/>
        <sz val="10.0"/>
        <u/>
      </rPr>
      <t xml:space="preserve">https://shopee.tw/product-i.102340094.40075673826 
</t>
    </r>
    <r>
      <rPr>
        <rFont val="Calibri"/>
        <color rgb="FF000000"/>
        <sz val="10.0"/>
      </rPr>
      <t xml:space="preserve">(2) 純金福氣鎖包
</t>
    </r>
    <r>
      <rPr>
        <rFont val="Calibri"/>
        <color rgb="FF1155CC"/>
        <sz val="10.0"/>
        <u/>
      </rPr>
      <t>https://shopee.tw/product-i.6982233.29631197564</t>
    </r>
    <r>
      <rPr>
        <rFont val="Calibri"/>
        <color rgb="FF000000"/>
        <sz val="10.0"/>
      </rPr>
      <t xml:space="preserve">
(3) 平安轉運珠編織
</t>
    </r>
    <r>
      <rPr>
        <rFont val="Calibri"/>
        <color rgb="FF1155CC"/>
        <sz val="10.0"/>
        <u/>
      </rPr>
      <t>https://shopee.tw/product-i.11530647.44177111572</t>
    </r>
  </si>
  <si>
    <r>
      <rPr>
        <rFont val="Roboto"/>
        <color theme="1"/>
        <sz val="10.0"/>
      </rPr>
      <t>素材類型：</t>
    </r>
    <r>
      <rPr>
        <rFont val="Roboto"/>
        <color rgb="FF0000FF"/>
        <sz val="10.0"/>
      </rPr>
      <t>TEXT</t>
    </r>
    <r>
      <rPr>
        <rFont val="Roboto"/>
        <color theme="1"/>
        <sz val="10.0"/>
      </rPr>
      <t xml:space="preserve">
視覺：</t>
    </r>
    <r>
      <rPr>
        <rFont val="Roboto"/>
        <color rgb="FF0000FF"/>
        <sz val="10.0"/>
      </rPr>
      <t>檔期KV</t>
    </r>
    <r>
      <rPr>
        <rFont val="Roboto"/>
        <color theme="1"/>
        <sz val="10.0"/>
      </rPr>
      <t xml:space="preserve">
Icon/曝品：</t>
    </r>
    <r>
      <rPr>
        <rFont val="Roboto"/>
        <color rgb="FF0000FF"/>
        <sz val="10.0"/>
      </rPr>
      <t>無</t>
    </r>
    <r>
      <rPr>
        <rFont val="Roboto"/>
        <color theme="1"/>
        <sz val="10.0"/>
      </rPr>
      <t xml:space="preserve">
CTA：</t>
    </r>
    <r>
      <rPr>
        <rFont val="Roboto"/>
        <color rgb="FF0000FF"/>
        <sz val="10.0"/>
      </rPr>
      <t>無</t>
    </r>
  </si>
  <si>
    <r>
      <rPr>
        <rFont val="Roboto"/>
        <b/>
        <color rgb="FF0000FF"/>
        <sz val="10.0"/>
      </rPr>
      <t xml:space="preserve">2校
</t>
    </r>
    <r>
      <rPr>
        <rFont val="Roboto"/>
        <color rgb="FF000000"/>
        <sz val="10.0"/>
      </rPr>
      <t xml:space="preserve">依反饋修改
Resize
</t>
    </r>
  </si>
  <si>
    <r>
      <rPr>
        <rFont val="Roboto"/>
        <color theme="1"/>
        <sz val="10.0"/>
      </rPr>
      <t>主標題：
副標題：</t>
    </r>
    <r>
      <rPr>
        <rFont val="Roboto"/>
        <color rgb="FF0000FF"/>
        <sz val="10.0"/>
      </rPr>
      <t>蝦皮直營最高折$350</t>
    </r>
    <r>
      <rPr>
        <rFont val="Roboto"/>
        <color theme="1"/>
        <sz val="10.0"/>
      </rPr>
      <t xml:space="preserve">
警語：</t>
    </r>
    <r>
      <rPr>
        <rFont val="Roboto"/>
        <color rgb="FF0000FF"/>
        <sz val="10.0"/>
      </rPr>
      <t>詳情請見蝦皮購物官網說明</t>
    </r>
    <r>
      <rPr>
        <rFont val="Roboto"/>
        <color theme="1"/>
        <sz val="10.0"/>
      </rPr>
      <t xml:space="preserve">
Icon/曝品：</t>
    </r>
    <r>
      <rPr>
        <rFont val="Roboto"/>
        <color rgb="FF0000FF"/>
        <sz val="10.0"/>
      </rPr>
      <t>SCS_雙券_$350</t>
    </r>
    <r>
      <rPr>
        <rFont val="Roboto"/>
        <color theme="1"/>
        <sz val="10.0"/>
      </rPr>
      <t xml:space="preserve">
※注意 600x400小圖要加SHP&amp;檔期ogo</t>
    </r>
  </si>
  <si>
    <r>
      <rPr>
        <rFont val="Roboto"/>
        <color theme="1"/>
        <sz val="10.0"/>
      </rPr>
      <t>素材類型：Banner
※請用</t>
    </r>
    <r>
      <rPr>
        <rFont val="Roboto"/>
        <color rgb="FF0000FF"/>
        <sz val="10.0"/>
      </rPr>
      <t>無</t>
    </r>
    <r>
      <rPr>
        <rFont val="Roboto"/>
        <color theme="1"/>
        <sz val="10.0"/>
      </rPr>
      <t>CTA版本</t>
    </r>
  </si>
  <si>
    <t>L</t>
  </si>
  <si>
    <t>素材命名</t>
  </si>
  <si>
    <t>給GD</t>
  </si>
  <si>
    <t>Category</t>
  </si>
  <si>
    <t>校稿PIC</t>
  </si>
  <si>
    <t>內容區塊</t>
  </si>
  <si>
    <t>圖檔素材路徑</t>
  </si>
  <si>
    <t>Setting</t>
  </si>
  <si>
    <r>
      <rPr>
        <rFont val="Calibri"/>
        <b/>
        <color rgb="FFFFFFFF"/>
        <sz val="11.0"/>
      </rPr>
      <t xml:space="preserve">圖檔校稿  </t>
    </r>
    <r>
      <rPr>
        <rFont val="Calibri"/>
        <b/>
        <color rgb="FFFFFF00"/>
        <sz val="11.0"/>
      </rPr>
      <t>DL：3/24 12:00</t>
    </r>
    <r>
      <rPr>
        <rFont val="Calibri"/>
        <b/>
        <color rgb="FFFFFFFF"/>
        <sz val="11.0"/>
      </rPr>
      <t xml:space="preserve">
 大圖看這＞</t>
    </r>
    <r>
      <rPr>
        <rFont val="Calibri"/>
        <b/>
        <color rgb="FFFFFF00"/>
        <sz val="11.0"/>
      </rPr>
      <t>G:\共用雲端硬碟\EXT_TWN_SHP_外部-2026-H1\04\0418\BC_GAME\Big campaign\0418_會員日\07_LINE\01_LineOA wave1</t>
    </r>
  </si>
  <si>
    <t xml:space="preserve"> Final Check
 DL：3/27 </t>
  </si>
  <si>
    <t>主標</t>
  </si>
  <si>
    <t>文案/品名</t>
  </si>
  <si>
    <t>副標</t>
  </si>
  <si>
    <r>
      <rPr>
        <rFont val="Noto Sans HK"/>
        <b/>
        <color rgb="FF000000"/>
        <sz val="10.0"/>
      </rPr>
      <t xml:space="preserve">法務小字
</t>
    </r>
    <r>
      <rPr>
        <rFont val="Noto Sans HK"/>
        <b/>
        <color rgb="FF000000"/>
        <sz val="10.0"/>
      </rPr>
      <t>需有必要才可入稿</t>
    </r>
  </si>
  <si>
    <t>原價</t>
  </si>
  <si>
    <t>活動價</t>
  </si>
  <si>
    <r>
      <rPr>
        <rFont val="Noto Sans HK"/>
        <b/>
        <color rgb="FF000000"/>
        <sz val="10.0"/>
      </rPr>
      <t xml:space="preserve">CTA
</t>
    </r>
    <r>
      <rPr>
        <rFont val="Noto Sans HK"/>
        <b/>
        <color rgb="FF000000"/>
        <sz val="10.0"/>
      </rPr>
      <t>限3字</t>
    </r>
  </si>
  <si>
    <t>小標</t>
  </si>
  <si>
    <t xml:space="preserve">素材請放此 </t>
  </si>
  <si>
    <t>URL</t>
  </si>
  <si>
    <t>錨點(如果有)
"#"不用填</t>
  </si>
  <si>
    <t>校稿狀態</t>
  </si>
  <si>
    <t>修改內容</t>
  </si>
  <si>
    <t>Final Check (修改請提供必要原因)
沒問題請於R欄選[內容無誤,校稿完成]</t>
  </si>
  <si>
    <t>▼</t>
  </si>
  <si>
    <t>[ 選單 ] 0405-0410</t>
  </si>
  <si>
    <t>4/5-4/10</t>
  </si>
  <si>
    <t>0405選單</t>
  </si>
  <si>
    <t>G:\共用雲端硬碟\INT_TWN_SHP_外部-公版\#2025 外廣公版(OM+Line)\#18\Line公版_18\Line公版_選單_18 (01-10)-assets
公版編號：03</t>
  </si>
  <si>
    <t>Project</t>
  </si>
  <si>
    <t>Game
Khloe</t>
  </si>
  <si>
    <t>限3字: 遊玩去</t>
  </si>
  <si>
    <t>路徑(請開權限)：G:\共用雲端硬碟\EXT_TWN_SHP_外部-2026-H1\04\0404\BC_GAME\Big campaign\4.4_購物節\14_遊戲\09_BAU寶箱\宣傳圖\2</t>
  </si>
  <si>
    <t>https://shopee.tw/m/shopeeprizeluckyprize</t>
  </si>
  <si>
    <t>內容無誤，校稿完成</t>
  </si>
  <si>
    <t>蝦拼集點換好禮
Helaine</t>
  </si>
  <si>
    <t>限3字: 集點去</t>
  </si>
  <si>
    <t>路徑(請開權限)：G:\共用雲端硬碟\EXT_TWN_SHP_外部-2026-H1\04\0401\BC_GAME\常態活動(BAU)\【常態】0401-0430_蝦拼集點換好禮_MS  宣傳圖\BN-assets
03_OM_1040x1040</t>
  </si>
  <si>
    <t>https://shopee.tw/m/shopeepoints</t>
  </si>
  <si>
    <t>TEXT</t>
  </si>
  <si>
    <t>大免運
hernan.huanghx@shopee.com</t>
  </si>
  <si>
    <t>文案(13字內)：
全站大免運 店取宅配不限店</t>
  </si>
  <si>
    <t>警語(14字內)：
免運優惠須依店家適用之物流為主</t>
  </si>
  <si>
    <t>icon: 免運車</t>
  </si>
  <si>
    <t>全站大免運，不限店家都適用</t>
  </si>
  <si>
    <t>[ 推文 ] 0408</t>
  </si>
  <si>
    <t>4/8_推文-1</t>
  </si>
  <si>
    <t>專案申請，窗口自行發單：
260116-02Beauty_4/8 watashi+資生堂集團_SBDA+</t>
  </si>
  <si>
    <t>4/8_推文-2</t>
  </si>
  <si>
    <t>專案申請，窗口自行發單：
251215-04 蝦皮短影音</t>
  </si>
  <si>
    <t>4/8_推文-3</t>
  </si>
  <si>
    <t>專案申請，窗口自行發單：
260305-11 (賣)MIHONG® 米鴻生醫-BOD</t>
  </si>
  <si>
    <t>[ 推文 ] 0410</t>
  </si>
  <si>
    <t>4/10_推文-1</t>
  </si>
  <si>
    <t>專案申請，窗口自行發單：
沒入稿 260226-04 HE_涼夏家電祭
改發vip</t>
  </si>
  <si>
    <t>G:\共用雲端硬碟\EXT_TWN_SHP_外部-2026-H1\2026_蝦皮VIP\01_BN\12_限時送5折券\01_nonVIP\純文字版-assets</t>
  </si>
  <si>
    <t>4/10_推文-2</t>
  </si>
  <si>
    <t>專案申請，窗口自行發單：
251125-13蝦皮直營</t>
  </si>
  <si>
    <t>4/10_推文-3</t>
  </si>
  <si>
    <t>daily check in</t>
  </si>
  <si>
    <t>[ 選單 ]0411-0416</t>
  </si>
  <si>
    <t>0411-0416</t>
  </si>
  <si>
    <t>0411選單</t>
  </si>
  <si>
    <t>文案(13字內)：
天天簽到領蝦幣</t>
  </si>
  <si>
    <t>icon: 蝦幣</t>
  </si>
  <si>
    <t>S&amp;O_circle-運動戶外車用</t>
  </si>
  <si>
    <r>
      <rPr>
        <rFont val="Roboto"/>
        <color rgb="FF000000"/>
        <sz val="9.0"/>
      </rPr>
      <t xml:space="preserve">限3字: </t>
    </r>
    <r>
      <rPr>
        <rFont val="Roboto"/>
        <color rgb="FF0000FF"/>
        <sz val="9.0"/>
      </rPr>
      <t>一校提供</t>
    </r>
  </si>
  <si>
    <r>
      <rPr>
        <rFont val="Roboto"/>
        <color theme="1"/>
        <sz val="9.0"/>
      </rPr>
      <t>路徑(請開權限)：</t>
    </r>
    <r>
      <rPr>
        <rFont val="Roboto"/>
        <color rgb="FF0000FF"/>
        <sz val="9.0"/>
      </rPr>
      <t>一校提供</t>
    </r>
  </si>
  <si>
    <t>https://shopee.tw/m/sportscircle</t>
  </si>
  <si>
    <t xml:space="preserve">圖檔路徑：G:\共用雲端硬碟\EXT_TWN_SHP_外部-2025-H2\07\0701\Circle\運動戶外車用\0701_6月 運動戶外車用Circle-瘋運動\運動BN-assets
主標：防曬夯品領券折
副標：運動大牌3折起
</t>
  </si>
  <si>
    <t>ma jeffery</t>
  </si>
  <si>
    <t xml:space="preserve">限3字: </t>
  </si>
  <si>
    <t>路徑(請開權限)：https://drive.google.com/file/d/19hnGAoVY2RX2hChec-BYuOhetZ3zksEI/view?usp=drive_link</t>
  </si>
  <si>
    <t>https://shopee.tw/m/majpproject</t>
  </si>
  <si>
    <t>[ 推文 ] 0413</t>
  </si>
  <si>
    <t>4/13_推文-1</t>
  </si>
  <si>
    <t>專案申請，窗口自行發單：
260305-10 MA SBD</t>
  </si>
  <si>
    <t>4/13_推文-2</t>
  </si>
  <si>
    <t>專案申請，窗口自行發單：
260130-01蝦皮直營造節(春漾科技節)</t>
  </si>
  <si>
    <t>4/13_推文-3</t>
  </si>
  <si>
    <t>0413推文3</t>
  </si>
  <si>
    <t xml:space="preserve">請Resize popup
尺寸：1040x高不限
</t>
  </si>
  <si>
    <t>檔期案型</t>
  </si>
  <si>
    <t>kyla.changjm@shopee.com</t>
  </si>
  <si>
    <r>
      <rPr>
        <rFont val="Roboto"/>
        <color theme="1"/>
        <sz val="9.0"/>
      </rPr>
      <t xml:space="preserve">限3字: </t>
    </r>
    <r>
      <rPr>
        <rFont val="Roboto"/>
        <color rgb="FF0000FF"/>
        <sz val="9.0"/>
      </rPr>
      <t>逛逛去</t>
    </r>
  </si>
  <si>
    <r>
      <rPr>
        <rFont val="Roboto"/>
        <color rgb="FF000000"/>
        <sz val="9.0"/>
      </rPr>
      <t>路徑(請開權限)：</t>
    </r>
    <r>
      <rPr>
        <rFont val="Roboto"/>
        <color rgb="FF0000FF"/>
        <sz val="9.0"/>
      </rPr>
      <t>G:\共用雲端硬碟\EXT_TWN_SHP_外部-2026-H1\04\0418\BC_GAME\Big campaign\0418_會員日\05_BN\01_暖身\05_POPUP-assets\POPUP_01.png</t>
    </r>
  </si>
  <si>
    <t>https://shopee.tw/m/mid-month-sale</t>
  </si>
  <si>
    <t>ccb</t>
  </si>
  <si>
    <t>G:\共用雲端硬碟\EXT_TWN_SHP_外部-2026-H1\04\0418\BC_GAME\Big campaign\0418_會員日\05_BN\01_暖身\05_POPUP-assets\POPUP_01.png</t>
  </si>
  <si>
    <t>[ 推文 ]  0417</t>
  </si>
  <si>
    <t>4/17_推文-1</t>
  </si>
  <si>
    <t>專案申請，窗口自行發單：
260302-07 S&amp;O_(賣)Under Armour官方旗艦店_BOD</t>
  </si>
  <si>
    <t xml:space="preserve">4/17_推文-2
</t>
  </si>
  <si>
    <t xml:space="preserve">0417推文2
</t>
  </si>
  <si>
    <t xml:space="preserve">
G:\共用雲端硬碟\INT_TWN_SHP_外部-公版\#2025 外廣公版(OM+Line)\#18\Line公版_18\Line公版_一般貼文_18 (01-10)-assets
公版編號：1</t>
  </si>
  <si>
    <r>
      <rPr>
        <rFont val="Roboto"/>
        <color theme="1"/>
        <sz val="9.0"/>
      </rPr>
      <t xml:space="preserve">限3字: </t>
    </r>
    <r>
      <rPr>
        <rFont val="Roboto"/>
        <color rgb="FF0000FF"/>
        <sz val="9.0"/>
      </rPr>
      <t>逛逛去</t>
    </r>
  </si>
  <si>
    <r>
      <rPr>
        <rFont val="Roboto"/>
        <color rgb="FF000000"/>
        <sz val="9.0"/>
      </rPr>
      <t>路徑(請開權限)：</t>
    </r>
    <r>
      <rPr>
        <rFont val="Roboto"/>
        <color rgb="FF0000FF"/>
        <sz val="9.0"/>
      </rPr>
      <t>G:\共用雲端硬碟\EXT_TWN_SHP_外部-2026-H1\04\0418\BC_GAME\Big campaign\0418_會員日\05_BN\01_暖身\03_HBN-assets\19_360.jpg</t>
    </r>
  </si>
  <si>
    <t>all</t>
  </si>
  <si>
    <t>G:\共用雲端硬碟\EXT_TWN_SHP_外部-2026-H1\04\0418\BC_GAME\Big campaign\0418_會員日\05_BN\01_暖身\03_HBN-assets\19_360.jpg</t>
  </si>
  <si>
    <t>Hardware&amp;3C</t>
  </si>
  <si>
    <r>
      <rPr>
        <rFont val="Roboto"/>
        <color theme="1"/>
        <sz val="9.0"/>
      </rPr>
      <t>品名8字：</t>
    </r>
    <r>
      <rPr>
        <rFont val="Roboto"/>
        <color rgb="FF0000FF"/>
        <sz val="9.0"/>
      </rPr>
      <t>華碩15.6吋筆電</t>
    </r>
  </si>
  <si>
    <r>
      <rPr>
        <rFont val="Roboto"/>
        <color theme="1"/>
        <sz val="9.0"/>
      </rPr>
      <t xml:space="preserve">限3字: </t>
    </r>
    <r>
      <rPr>
        <rFont val="Roboto"/>
        <color rgb="FF0000FF"/>
        <sz val="9.0"/>
      </rPr>
      <t>逛逛去</t>
    </r>
  </si>
  <si>
    <r>
      <rPr>
        <rFont val="Roboto"/>
        <color rgb="FF000000"/>
        <sz val="9.0"/>
      </rPr>
      <t>路徑(請開權限)：</t>
    </r>
    <r>
      <rPr>
        <rFont val="Roboto"/>
        <color rgb="FF0000FF"/>
        <sz val="9.0"/>
      </rPr>
      <t>https://shopee.tw/product-i.68758442.22580313325</t>
    </r>
  </si>
  <si>
    <t>ksp</t>
  </si>
  <si>
    <t>品名請改：ASUS 15.6吋筆電</t>
  </si>
  <si>
    <t>Beauty</t>
  </si>
  <si>
    <r>
      <rPr>
        <rFont val="Roboto"/>
        <color theme="1"/>
        <sz val="9.0"/>
      </rPr>
      <t>品名8字：</t>
    </r>
    <r>
      <rPr>
        <rFont val="Roboto"/>
        <color rgb="FF0000FF"/>
        <sz val="9.0"/>
      </rPr>
      <t>ELIXIR A醇精華</t>
    </r>
  </si>
  <si>
    <r>
      <rPr>
        <rFont val="Roboto"/>
        <color theme="1"/>
        <sz val="9.0"/>
      </rPr>
      <t xml:space="preserve">限3字: </t>
    </r>
    <r>
      <rPr>
        <rFont val="Roboto"/>
        <color rgb="FF0000FF"/>
        <sz val="9.0"/>
      </rPr>
      <t>逛逛去</t>
    </r>
  </si>
  <si>
    <r>
      <rPr>
        <rFont val="Roboto"/>
        <color rgb="FF000000"/>
        <sz val="9.0"/>
      </rPr>
      <t>路徑(請開權限)：</t>
    </r>
    <r>
      <rPr>
        <rFont val="Roboto"/>
        <color rgb="FF0000FF"/>
        <sz val="9.0"/>
      </rPr>
      <t>https://shopee.tw/product-i.364593558.9424240185</t>
    </r>
  </si>
  <si>
    <t>圖請改為
2026/4/17 LINE OA貼文</t>
  </si>
  <si>
    <t>OK
Ivy Chen#4879</t>
  </si>
  <si>
    <t>Food&amp;Beverages</t>
  </si>
  <si>
    <r>
      <rPr>
        <rFont val="Roboto"/>
        <color theme="1"/>
        <sz val="9.0"/>
      </rPr>
      <t>品名8字：</t>
    </r>
    <r>
      <rPr>
        <rFont val="Roboto"/>
        <color rgb="FF0000FF"/>
        <sz val="9.0"/>
      </rPr>
      <t>萬歲牌 堅果日記</t>
    </r>
  </si>
  <si>
    <r>
      <rPr>
        <rFont val="Roboto"/>
        <color theme="1"/>
        <sz val="9.0"/>
      </rPr>
      <t xml:space="preserve">限3字: </t>
    </r>
    <r>
      <rPr>
        <rFont val="Roboto"/>
        <color rgb="FF0000FF"/>
        <sz val="9.0"/>
      </rPr>
      <t>逛逛去</t>
    </r>
  </si>
  <si>
    <r>
      <rPr>
        <rFont val="Roboto"/>
        <color rgb="FF000000"/>
        <sz val="9.0"/>
      </rPr>
      <t>路徑(請開權限)：</t>
    </r>
    <r>
      <rPr>
        <rFont val="Roboto"/>
        <color rgb="FF0000FF"/>
        <sz val="9.0"/>
      </rPr>
      <t>https://shopee.tw/product-i.30849424.15002162574</t>
    </r>
  </si>
  <si>
    <t>4/17_推文-3</t>
  </si>
  <si>
    <t>0417推文3</t>
  </si>
  <si>
    <r>
      <rPr>
        <rFont val="Roboto"/>
        <color theme="1"/>
        <sz val="9.0"/>
      </rPr>
      <t xml:space="preserve">限3字: </t>
    </r>
    <r>
      <rPr>
        <rFont val="Roboto"/>
        <color rgb="FF0000FF"/>
        <sz val="9.0"/>
      </rPr>
      <t>逛逛去</t>
    </r>
  </si>
  <si>
    <r>
      <rPr>
        <rFont val="Roboto"/>
        <color rgb="FF000000"/>
        <sz val="9.0"/>
      </rPr>
      <t>路徑(請開權限)：</t>
    </r>
    <r>
      <rPr>
        <rFont val="Roboto"/>
        <color rgb="FF0000FF"/>
        <sz val="9.0"/>
      </rPr>
      <t>G:\共用雲端硬碟\EXT_TWN_SHP_外部-2026-H1\04\0418\BC_GAME\Big campaign\0418_會員日\05_BN\01_暖身\05_POPUP-assets\POPUP_07.png</t>
    </r>
  </si>
  <si>
    <t>G:\共用雲端硬碟\EXT_TWN_SHP_外部-2026-H1\04\0418\BC_GAME\Big campaign\0418_會員日\05_BN\01_暖身\05_POPUP-assets\POPUP_07.png</t>
  </si>
  <si>
    <t>[ 選單 ] 0417</t>
  </si>
  <si>
    <t>4/17選單</t>
  </si>
  <si>
    <t>0417選單</t>
  </si>
  <si>
    <t>G:\共用雲端硬碟\INT_TWN_SHP_外部-公版\#2025 外廣公版(OM+Line)\#18\Line公版_18\Line公版_選單_18 (01-10)-assets
公版編號：07</t>
  </si>
  <si>
    <t>蝦皮直營 滿千折$350</t>
  </si>
  <si>
    <r>
      <rPr>
        <rFont val="Roboto"/>
        <color rgb="FF000000"/>
        <sz val="9.0"/>
      </rPr>
      <t xml:space="preserve">文字需改為
</t>
    </r>
    <r>
      <rPr>
        <rFont val="Roboto"/>
        <color rgb="FF0000FF"/>
        <sz val="9.0"/>
      </rPr>
      <t>蝦皮直營最高折$350</t>
    </r>
  </si>
  <si>
    <t>跨夜直播
mio</t>
  </si>
  <si>
    <t>限3字: 點我看</t>
  </si>
  <si>
    <t>路徑(請開權限)：LOGO-assets</t>
  </si>
  <si>
    <t>https://shopee.tw/m/oalive</t>
  </si>
  <si>
    <t>補上CTA：點我看</t>
  </si>
  <si>
    <r>
      <rPr>
        <rFont val="Roboto"/>
        <color theme="1"/>
        <sz val="9.0"/>
      </rPr>
      <t xml:space="preserve">主標(12字內)：
</t>
    </r>
    <r>
      <rPr>
        <rFont val="Roboto"/>
        <color rgb="FF0000FF"/>
        <sz val="9.0"/>
      </rPr>
      <t>VIP限定
獨享蝦幣18%回饋</t>
    </r>
  </si>
  <si>
    <r>
      <rPr>
        <rFont val="Roboto"/>
        <color theme="1"/>
        <sz val="9.0"/>
      </rPr>
      <t xml:space="preserve">警語(14字內)：
</t>
    </r>
    <r>
      <rPr>
        <rFont val="Roboto"/>
        <color rgb="FF0000FF"/>
        <sz val="9.0"/>
      </rPr>
      <t>優惠券詳細規則請見活動說明</t>
    </r>
  </si>
  <si>
    <r>
      <rPr>
        <rFont val="Roboto"/>
        <color theme="1"/>
        <sz val="9.0"/>
      </rPr>
      <t xml:space="preserve">限3字: </t>
    </r>
    <r>
      <rPr>
        <rFont val="Roboto"/>
        <color rgb="FF0000FF"/>
        <sz val="9.0"/>
      </rPr>
      <t>逛逛去</t>
    </r>
  </si>
  <si>
    <r>
      <rPr>
        <rFont val="Roboto"/>
        <color rgb="FF000000"/>
        <sz val="9.0"/>
      </rPr>
      <t>路徑(請開權限)：</t>
    </r>
    <r>
      <rPr>
        <rFont val="Roboto"/>
        <color rgb="FF0000FF"/>
        <sz val="9.0"/>
      </rPr>
      <t>一校提供</t>
    </r>
  </si>
  <si>
    <t>Home Electronic</t>
  </si>
  <si>
    <r>
      <rPr>
        <rFont val="Roboto"/>
        <color theme="1"/>
        <sz val="9.0"/>
      </rPr>
      <t>品名8字：</t>
    </r>
    <r>
      <rPr>
        <rFont val="Roboto"/>
        <color rgb="FF0000FF"/>
        <sz val="9.0"/>
      </rPr>
      <t>Dyson溫控吹風機</t>
    </r>
  </si>
  <si>
    <r>
      <rPr>
        <rFont val="Roboto"/>
        <color theme="1"/>
        <sz val="9.0"/>
      </rPr>
      <t xml:space="preserve">限3字: </t>
    </r>
    <r>
      <rPr>
        <rFont val="Roboto"/>
        <color rgb="FF0000FF"/>
        <sz val="9.0"/>
      </rPr>
      <t>逛逛去</t>
    </r>
  </si>
  <si>
    <r>
      <rPr>
        <rFont val="Roboto"/>
        <color rgb="FF000000"/>
        <sz val="9.0"/>
      </rPr>
      <t>路徑(請開權限)：</t>
    </r>
    <r>
      <rPr>
        <rFont val="Roboto"/>
        <color rgb="FF0000FF"/>
        <sz val="9.0"/>
      </rPr>
      <t>https://shopee.tw/product-i.31171487.25271170536</t>
    </r>
  </si>
  <si>
    <t>OK
dora chiu#7946</t>
  </si>
  <si>
    <t>Health</t>
  </si>
  <si>
    <r>
      <rPr>
        <rFont val="Roboto"/>
        <color theme="1"/>
        <sz val="9.0"/>
      </rPr>
      <t>品名8字：</t>
    </r>
    <r>
      <rPr>
        <rFont val="Roboto"/>
        <color rgb="FF0000FF"/>
        <sz val="9.0"/>
      </rPr>
      <t>BHK's 晶透保養組</t>
    </r>
  </si>
  <si>
    <r>
      <rPr>
        <rFont val="Roboto"/>
        <color theme="1"/>
        <sz val="9.0"/>
      </rPr>
      <t xml:space="preserve">限3字: </t>
    </r>
    <r>
      <rPr>
        <rFont val="Roboto"/>
        <color rgb="FF0000FF"/>
        <sz val="9.0"/>
      </rPr>
      <t>逛逛去</t>
    </r>
  </si>
  <si>
    <r>
      <rPr>
        <rFont val="Roboto"/>
        <color rgb="FF000000"/>
        <sz val="9.0"/>
      </rPr>
      <t>路徑(請開權限)：</t>
    </r>
    <r>
      <rPr>
        <rFont val="Roboto"/>
        <color rgb="FF0000FF"/>
        <sz val="9.0"/>
      </rPr>
      <t>https://shopee.tw/product-i.279502765.55405612909</t>
    </r>
  </si>
  <si>
    <t>價格請改&gt;&gt;2455</t>
  </si>
  <si>
    <t>OK Katie#8079</t>
  </si>
  <si>
    <t>Home&amp;Living</t>
  </si>
  <si>
    <r>
      <rPr>
        <rFont val="Roboto"/>
        <color theme="1"/>
        <sz val="9.0"/>
      </rPr>
      <t>品名8字：</t>
    </r>
    <r>
      <rPr>
        <rFont val="Roboto"/>
        <color rgb="FF0000FF"/>
        <sz val="9.0"/>
      </rPr>
      <t>法國特福爵士5件組</t>
    </r>
  </si>
  <si>
    <r>
      <rPr>
        <rFont val="Roboto"/>
        <color theme="1"/>
        <sz val="9.0"/>
      </rPr>
      <t xml:space="preserve">限3字: </t>
    </r>
    <r>
      <rPr>
        <rFont val="Roboto"/>
        <color rgb="FF0000FF"/>
        <sz val="9.0"/>
      </rPr>
      <t>逛逛去</t>
    </r>
  </si>
  <si>
    <r>
      <rPr>
        <rFont val="Roboto"/>
        <color rgb="FF000000"/>
        <sz val="9.0"/>
      </rPr>
      <t>路徑(請開權限)：</t>
    </r>
    <r>
      <rPr>
        <rFont val="Roboto"/>
        <color rgb="FF0000FF"/>
        <sz val="9.0"/>
      </rPr>
      <t>https://shopee.tw/product-i.71029966.6316110854</t>
    </r>
  </si>
  <si>
    <t>OK
Amanda#8749</t>
  </si>
  <si>
    <t>Logo/Static</t>
  </si>
  <si>
    <t>OM
Yura</t>
  </si>
  <si>
    <t>文案：
4/18 00:00灑Line好友優惠券</t>
  </si>
  <si>
    <t>警語(14字內)：
數量有限，先用先贏</t>
  </si>
  <si>
    <t>路徑(請開權限)：
ICON請改放優惠券icon</t>
  </si>
  <si>
    <t>[ 推文 ]  0418</t>
  </si>
  <si>
    <t>4/18_推文-1</t>
  </si>
  <si>
    <t>專案申請，窗口自行發單：
260223-02 限時特賣 04.18</t>
  </si>
  <si>
    <t xml:space="preserve">4/18_推文-2
</t>
  </si>
  <si>
    <t xml:space="preserve">0418推文2
</t>
  </si>
  <si>
    <r>
      <rPr>
        <rFont val="Roboto"/>
        <color theme="1"/>
        <sz val="9.0"/>
      </rPr>
      <t xml:space="preserve">限3字: </t>
    </r>
    <r>
      <rPr>
        <rFont val="Roboto"/>
        <color rgb="FF0000FF"/>
        <sz val="9.0"/>
      </rPr>
      <t>下單去</t>
    </r>
  </si>
  <si>
    <r>
      <rPr>
        <rFont val="Roboto"/>
        <color rgb="FF000000"/>
        <sz val="9.0"/>
      </rPr>
      <t>路徑(請開權限)：</t>
    </r>
    <r>
      <rPr>
        <rFont val="Roboto"/>
        <color rgb="FF0000FF"/>
        <sz val="9.0"/>
      </rPr>
      <t>G:\共用雲端硬碟\EXT_TWN_SHP_外部-2026-H1\04\0418\BC_GAME\Big campaign\0418_會員日\05_BN\01_暖身\03_HBN-assets\09_360.jpg</t>
    </r>
  </si>
  <si>
    <t>G:\共用雲端硬碟\EXT_TWN_SHP_外部-2026-H1\04\0418\BC_GAME\Big campaign\0418_會員日\05_BN\01_暖身\03_HBN-assets\09_360.jpg</t>
  </si>
  <si>
    <t>Life&amp;Entertainment</t>
  </si>
  <si>
    <r>
      <rPr>
        <rFont val="Roboto"/>
        <color theme="1"/>
        <sz val="9.0"/>
      </rPr>
      <t>品名8字：</t>
    </r>
    <r>
      <rPr>
        <rFont val="Roboto"/>
        <color rgb="FF0000FF"/>
        <sz val="9.0"/>
      </rPr>
      <t>LEGO樂高玫瑰花束</t>
    </r>
  </si>
  <si>
    <r>
      <rPr>
        <rFont val="Roboto"/>
        <color theme="1"/>
        <sz val="9.0"/>
      </rPr>
      <t xml:space="preserve">限3字: </t>
    </r>
    <r>
      <rPr>
        <rFont val="Roboto"/>
        <color rgb="FF0000FF"/>
        <sz val="9.0"/>
      </rPr>
      <t>下單去</t>
    </r>
  </si>
  <si>
    <r>
      <rPr>
        <rFont val="Roboto"/>
        <color rgb="FF000000"/>
        <sz val="9.0"/>
      </rPr>
      <t>路徑(請開權限)：</t>
    </r>
    <r>
      <rPr>
        <rFont val="Roboto"/>
        <color rgb="FF0000FF"/>
        <sz val="9.0"/>
      </rPr>
      <t>https://shopee.tw/product-i.1207003838.25322831368</t>
    </r>
  </si>
  <si>
    <t>請L&amp;E校稿</t>
  </si>
  <si>
    <t>Sports&amp;Outdoors</t>
  </si>
  <si>
    <r>
      <rPr>
        <rFont val="Roboto"/>
        <color theme="1"/>
        <sz val="9.0"/>
      </rPr>
      <t>品名8字：</t>
    </r>
    <r>
      <rPr>
        <rFont val="Roboto"/>
        <color rgb="FF0000FF"/>
        <sz val="9.0"/>
      </rPr>
      <t>輝葉小沙發按摩椅</t>
    </r>
  </si>
  <si>
    <r>
      <rPr>
        <rFont val="Roboto"/>
        <color theme="1"/>
        <sz val="9.0"/>
      </rPr>
      <t xml:space="preserve">限3字: </t>
    </r>
    <r>
      <rPr>
        <rFont val="Roboto"/>
        <color rgb="FF0000FF"/>
        <sz val="9.0"/>
      </rPr>
      <t>下單去</t>
    </r>
  </si>
  <si>
    <r>
      <rPr>
        <rFont val="Roboto"/>
        <color rgb="FF000000"/>
        <sz val="9.0"/>
      </rPr>
      <t>路徑(請開權限)：</t>
    </r>
    <r>
      <rPr>
        <rFont val="Roboto"/>
        <color rgb="FF0000FF"/>
        <sz val="9.0"/>
      </rPr>
      <t>https://shopee.tw/product-i.104567297.10116960660</t>
    </r>
  </si>
  <si>
    <t>請S&amp;O校稿</t>
  </si>
  <si>
    <t>Game Kingdom</t>
  </si>
  <si>
    <r>
      <rPr>
        <rFont val="Roboto"/>
        <color theme="1"/>
        <sz val="9.0"/>
      </rPr>
      <t>品名8字：</t>
    </r>
    <r>
      <rPr>
        <rFont val="Roboto"/>
        <color rgb="FF0000FF"/>
        <sz val="9.0"/>
      </rPr>
      <t>Switch 2主機組</t>
    </r>
  </si>
  <si>
    <r>
      <rPr>
        <rFont val="Roboto"/>
        <color theme="1"/>
        <sz val="9.0"/>
      </rPr>
      <t xml:space="preserve">限3字: </t>
    </r>
    <r>
      <rPr>
        <rFont val="Roboto"/>
        <color rgb="FF0000FF"/>
        <sz val="9.0"/>
      </rPr>
      <t>下單去</t>
    </r>
  </si>
  <si>
    <r>
      <rPr>
        <rFont val="Roboto"/>
        <color rgb="FF000000"/>
        <sz val="9.0"/>
      </rPr>
      <t>路徑(請開權限)：</t>
    </r>
    <r>
      <rPr>
        <rFont val="Roboto"/>
        <color rgb="FF0000FF"/>
        <sz val="9.0"/>
      </rPr>
      <t>https://shopee.tw/product-i.235931848.29282060109</t>
    </r>
  </si>
  <si>
    <t>不需要顯示原價
那行直接改成：
限量價 17,980</t>
  </si>
  <si>
    <t>Oscar OK</t>
  </si>
  <si>
    <t>4/18_推文-3</t>
  </si>
  <si>
    <t>0418推文3</t>
  </si>
  <si>
    <t>G:\共用雲端硬碟\INT_TWN_SHP_外部-公版\#2025 外廣公版(OM+Line)\#18\Line公版_18\Line公版_創意貼文_18 (01-10)-assets
公版編號：07</t>
  </si>
  <si>
    <t xml:space="preserve">左上角黃標：4.18
</t>
  </si>
  <si>
    <r>
      <rPr>
        <rFont val="Roboto"/>
        <color theme="1"/>
        <sz val="9.0"/>
      </rPr>
      <t>文案12字內：</t>
    </r>
    <r>
      <rPr>
        <rFont val="Roboto"/>
        <color rgb="FF0000FF"/>
        <sz val="9.0"/>
      </rPr>
      <t>VIP限定</t>
    </r>
  </si>
  <si>
    <r>
      <rPr>
        <rFont val="Roboto"/>
        <color theme="1"/>
        <sz val="9.0"/>
      </rPr>
      <t xml:space="preserve">文案10字內：
</t>
    </r>
    <r>
      <rPr>
        <rFont val="Roboto"/>
        <color rgb="FF0000FF"/>
        <sz val="9.0"/>
      </rPr>
      <t>獨享蝦幣18%回饋</t>
    </r>
  </si>
  <si>
    <r>
      <rPr>
        <rFont val="Roboto"/>
        <color theme="1"/>
        <sz val="9.0"/>
      </rPr>
      <t xml:space="preserve">限3字: </t>
    </r>
    <r>
      <rPr>
        <rFont val="Roboto"/>
        <color rgb="FF0000FF"/>
        <sz val="9.0"/>
      </rPr>
      <t>下單去</t>
    </r>
  </si>
  <si>
    <t>[ 選單 ] 0218</t>
  </si>
  <si>
    <t>]</t>
  </si>
  <si>
    <t>4/18選單</t>
  </si>
  <si>
    <t>0418選單</t>
  </si>
  <si>
    <t>G:\共用雲端硬碟\INT_TWN_SHP_外部-公版\#2025 外廣公版(OM+Line)\#18\Line公版_18\Line公版_選單_18 (01-10)-assets
公版編號：09</t>
  </si>
  <si>
    <t>VIP</t>
  </si>
  <si>
    <t>【文案】加入VIP送8折券  (VIP記得用logo)
路徑(請開權限)：G:\共用雲端硬碟\INT_TWN_SHP_外部-公版\2025_蝦皮VIP\04_BN\11_0129_急件_ 純文字BN (Camp &amp; 60 蝦幣)\01_純文字_Camp BN\01_純文字\nonVIP\全站8折</t>
  </si>
  <si>
    <t>https://shopee.tw/m/shopeevip</t>
  </si>
  <si>
    <t>G:\共用雲端硬碟\EXT_TWN_SHP_外部-2026-H1\04\0404\BC_GAME\Big campaign\4.4_購物節\08_LINE\01_Line_OA 
KV 同0330~0402選單.jpg
最上方文字區塊改回原本公版，謝謝</t>
  </si>
  <si>
    <r>
      <rPr>
        <rFont val="Roboto"/>
        <color theme="1"/>
        <sz val="9.0"/>
      </rPr>
      <t>小藍標：</t>
    </r>
    <r>
      <rPr>
        <rFont val="Roboto"/>
        <color rgb="FF0000FF"/>
        <sz val="9.0"/>
      </rPr>
      <t>Dyson</t>
    </r>
  </si>
  <si>
    <r>
      <rPr>
        <rFont val="Roboto"/>
        <color theme="1"/>
        <sz val="9.0"/>
      </rPr>
      <t>品名8字：</t>
    </r>
    <r>
      <rPr>
        <rFont val="Roboto"/>
        <color rgb="FF0000FF"/>
        <sz val="9.0"/>
      </rPr>
      <t>溫控吹風機</t>
    </r>
  </si>
  <si>
    <r>
      <rPr>
        <rFont val="Roboto"/>
        <color theme="1"/>
        <sz val="9.0"/>
      </rPr>
      <t xml:space="preserve">限3字: </t>
    </r>
    <r>
      <rPr>
        <rFont val="Roboto"/>
        <color rgb="FF0000FF"/>
        <sz val="9.0"/>
      </rPr>
      <t>下單去</t>
    </r>
  </si>
  <si>
    <r>
      <rPr>
        <rFont val="Roboto"/>
        <color rgb="FF000000"/>
        <sz val="9.0"/>
      </rPr>
      <t>路徑(請開權限)：</t>
    </r>
    <r>
      <rPr>
        <rFont val="Roboto"/>
        <color rgb="FF0000FF"/>
        <sz val="9.0"/>
      </rPr>
      <t>https://shopee.tw/product-i.31171487.25271170536</t>
    </r>
  </si>
  <si>
    <r>
      <rPr>
        <rFont val="Roboto"/>
        <color theme="1"/>
        <sz val="9.0"/>
      </rPr>
      <t>小藍標：</t>
    </r>
    <r>
      <rPr>
        <rFont val="Roboto"/>
        <color rgb="FF0000FF"/>
        <sz val="9.0"/>
      </rPr>
      <t>法國特福</t>
    </r>
  </si>
  <si>
    <r>
      <rPr>
        <rFont val="Roboto"/>
        <color theme="1"/>
        <sz val="9.0"/>
      </rPr>
      <t>品名8字：</t>
    </r>
    <r>
      <rPr>
        <rFont val="Roboto"/>
        <color rgb="FF0000FF"/>
        <sz val="9.0"/>
      </rPr>
      <t>爵士不沾鍋五件組</t>
    </r>
  </si>
  <si>
    <r>
      <rPr>
        <rFont val="Roboto"/>
        <color theme="1"/>
        <sz val="9.0"/>
      </rPr>
      <t xml:space="preserve">限3字: </t>
    </r>
    <r>
      <rPr>
        <rFont val="Roboto"/>
        <color rgb="FF0000FF"/>
        <sz val="9.0"/>
      </rPr>
      <t>下單去</t>
    </r>
  </si>
  <si>
    <r>
      <rPr>
        <rFont val="Roboto"/>
        <color rgb="FF000000"/>
        <sz val="9.0"/>
      </rPr>
      <t>路徑(請開權限)：</t>
    </r>
    <r>
      <rPr>
        <rFont val="Roboto"/>
        <color rgb="FF0000FF"/>
        <sz val="9.0"/>
      </rPr>
      <t>https://shopee.tw/product-i.71029966.6316110854</t>
    </r>
  </si>
  <si>
    <t>文案：
輸碼領，好友專屬折扣碼「DJ74」</t>
  </si>
  <si>
    <t>路徑(請開權限)：
ICON保留</t>
  </si>
  <si>
    <r>
      <rPr>
        <rFont val="Roboto"/>
        <color rgb="FF000000"/>
        <sz val="9.0"/>
      </rPr>
      <t>折扣碼請改為</t>
    </r>
    <r>
      <rPr>
        <rFont val="Roboto"/>
        <b/>
        <color rgb="FF000000"/>
        <sz val="9.0"/>
      </rPr>
      <t xml:space="preserve"> GG21</t>
    </r>
  </si>
  <si>
    <t>4/18_M-1推文-3</t>
  </si>
  <si>
    <t>0418_M-1推文3</t>
  </si>
  <si>
    <t>Serena</t>
  </si>
  <si>
    <r>
      <rPr>
        <rFont val="Roboto"/>
        <color theme="1"/>
        <sz val="9.0"/>
      </rPr>
      <t>文案12字內：</t>
    </r>
    <r>
      <rPr>
        <rFont val="Roboto"/>
        <color rgb="FF0000FF"/>
        <sz val="9.0"/>
      </rPr>
      <t>專屬8折券</t>
    </r>
  </si>
  <si>
    <r>
      <rPr>
        <rFont val="Roboto"/>
        <color theme="1"/>
        <sz val="9.0"/>
      </rPr>
      <t xml:space="preserve">文案10字內：
</t>
    </r>
    <r>
      <rPr>
        <rFont val="Roboto"/>
        <color rgb="FF0000FF"/>
        <sz val="9.0"/>
      </rPr>
      <t>低消500 最高折抵100</t>
    </r>
  </si>
  <si>
    <r>
      <rPr>
        <rFont val="Roboto"/>
        <color theme="1"/>
        <sz val="9.0"/>
      </rPr>
      <t xml:space="preserve">限3字: </t>
    </r>
    <r>
      <rPr>
        <rFont val="Roboto"/>
        <color rgb="FF0000FF"/>
        <sz val="9.0"/>
      </rPr>
      <t>下單去</t>
    </r>
  </si>
  <si>
    <t>4/18_M-2推文-3</t>
  </si>
  <si>
    <t>0418_M-2推文3</t>
  </si>
  <si>
    <r>
      <rPr>
        <rFont val="Roboto"/>
        <color theme="1"/>
        <sz val="9.0"/>
      </rPr>
      <t>文案12字內：</t>
    </r>
    <r>
      <rPr>
        <rFont val="Roboto"/>
        <color rgb="FF0000FF"/>
        <sz val="9.0"/>
      </rPr>
      <t>專屬7折券</t>
    </r>
  </si>
  <si>
    <r>
      <rPr>
        <rFont val="Roboto"/>
        <color theme="1"/>
        <sz val="9.0"/>
      </rPr>
      <t xml:space="preserve">文案10字內：
</t>
    </r>
    <r>
      <rPr>
        <rFont val="Roboto"/>
        <color rgb="FF0000FF"/>
        <sz val="9.0"/>
      </rPr>
      <t>低消300 最高折抵100</t>
    </r>
  </si>
  <si>
    <r>
      <rPr>
        <rFont val="Roboto"/>
        <color theme="1"/>
        <sz val="9.0"/>
      </rPr>
      <t xml:space="preserve">限3字: </t>
    </r>
    <r>
      <rPr>
        <rFont val="Roboto"/>
        <color rgb="FF0000FF"/>
        <sz val="9.0"/>
      </rPr>
      <t>下單去</t>
    </r>
  </si>
  <si>
    <t>4/18_M-1推文-2</t>
  </si>
  <si>
    <t>G:\共用雲端硬碟\EXT_TWN_SHP_外部-2026-H1\01\0111\BC_GAME\Big campaign\1.11購物節\16_其他\13_急件_CCB FSV加碼 (1229-1231)\CCB-assets
03</t>
  </si>
  <si>
    <t>文案10字內：加碼抽 5折券
(信封裡的字)</t>
  </si>
  <si>
    <t>文案10字內：天天簽到領蝦幣</t>
  </si>
  <si>
    <t>警語(14字內)：
數量有限，先領先贏</t>
  </si>
  <si>
    <t>https://shopee.tw/shopee-coins</t>
  </si>
  <si>
    <t>2025.11.18 會員日_外廣_加發_For MAU</t>
  </si>
  <si>
    <t>曝品圖檔</t>
  </si>
  <si>
    <r>
      <rPr>
        <rFont val="Roboto"/>
        <b/>
        <color rgb="FF0000FF"/>
        <sz val="10.0"/>
      </rPr>
      <t>初稿/1校</t>
    </r>
    <r>
      <rPr>
        <rFont val="Roboto"/>
        <color theme="1"/>
        <sz val="10.0"/>
      </rPr>
      <t xml:space="preserve">
初稿：文案</t>
    </r>
  </si>
  <si>
    <t>DPA frame</t>
  </si>
  <si>
    <r>
      <rPr>
        <rFont val="Roboto"/>
        <color rgb="FFFF0000"/>
        <sz val="10.0"/>
      </rPr>
      <t>※右下請依類別換色號</t>
    </r>
    <r>
      <rPr>
        <rFont val="Roboto"/>
        <color theme="1"/>
        <sz val="10.0"/>
      </rPr>
      <t xml:space="preserve">
All #0053DE
Lifestyle #26AA99
EL #113366
FMCG #D0011B
Fashion #FFBB00 </t>
    </r>
  </si>
  <si>
    <r>
      <rPr>
        <rFont val="Roboto"/>
        <color theme="1"/>
        <sz val="10.0"/>
      </rPr>
      <t>請使用公版調整：G:\共用雲端硬碟\INT_TWN_SHP_外部-公版\#2025 外廣公版(OM+Line)\#18\Wave6_隔日到貨$99起免運+加碼超商免運
中下：</t>
    </r>
    <r>
      <rPr>
        <rFont val="Roboto"/>
        <color rgb="FF0000FF"/>
        <sz val="10.0"/>
      </rPr>
      <t>會員日Logo</t>
    </r>
    <r>
      <rPr>
        <rFont val="Roboto"/>
        <color theme="1"/>
        <sz val="10.0"/>
      </rPr>
      <t xml:space="preserve">
左下：</t>
    </r>
    <r>
      <rPr>
        <rFont val="Roboto"/>
        <b/>
        <color rgb="FFFF0000"/>
        <sz val="10.0"/>
      </rPr>
      <t>蝦皮加碼送$6,000</t>
    </r>
    <r>
      <rPr>
        <rFont val="Roboto"/>
        <color theme="1"/>
        <sz val="10.0"/>
      </rPr>
      <t xml:space="preserve">
右下：</t>
    </r>
    <r>
      <rPr>
        <rFont val="Roboto"/>
        <color rgb="FF0000FF"/>
        <sz val="10.0"/>
      </rPr>
      <t>請留空白(底色)，系統帶入價格</t>
    </r>
  </si>
  <si>
    <r>
      <rPr>
        <rFont val="Roboto"/>
        <b/>
        <color rgb="FF0000FF"/>
        <sz val="10.0"/>
      </rPr>
      <t>初稿/1校</t>
    </r>
    <r>
      <rPr>
        <rFont val="Roboto"/>
        <color theme="1"/>
        <sz val="10.0"/>
      </rPr>
      <t xml:space="preserve">
初稿：文案</t>
    </r>
  </si>
  <si>
    <r>
      <rPr>
        <rFont val="Roboto"/>
        <color rgb="FFFF0000"/>
        <sz val="10.0"/>
      </rPr>
      <t>※右下請依類別換色號</t>
    </r>
    <r>
      <rPr>
        <rFont val="Roboto"/>
        <color theme="1"/>
        <sz val="10.0"/>
      </rPr>
      <t xml:space="preserve">
All #0053DE
Lifestyle #26AA99
EL #113366
FMCG #D0011B
Fashion #FFBB00 </t>
    </r>
  </si>
  <si>
    <r>
      <rPr>
        <rFont val="Roboto"/>
        <color theme="1"/>
        <sz val="10.0"/>
      </rPr>
      <t>請使用公版調整：G:\共用雲端硬碟\INT_TWN_SHP_外部-公版\#2025 外廣公版(OM+Line)\#18\Wave6_隔日到貨$99起免運+加碼超商免運
中下：</t>
    </r>
    <r>
      <rPr>
        <rFont val="Roboto"/>
        <color rgb="FF0000FF"/>
        <sz val="10.0"/>
      </rPr>
      <t>會員日Logo</t>
    </r>
    <r>
      <rPr>
        <rFont val="Roboto"/>
        <color theme="1"/>
        <sz val="10.0"/>
      </rPr>
      <t xml:space="preserve">
左下：</t>
    </r>
    <r>
      <rPr>
        <rFont val="Roboto"/>
        <b/>
        <color rgb="FFFF0000"/>
        <sz val="10.0"/>
      </rPr>
      <t>用券最高折$100</t>
    </r>
    <r>
      <rPr>
        <rFont val="Roboto"/>
        <color theme="1"/>
        <sz val="10.0"/>
      </rPr>
      <t xml:space="preserve">
右下：</t>
    </r>
    <r>
      <rPr>
        <rFont val="Roboto"/>
        <color rgb="FF0000FF"/>
        <sz val="10.0"/>
      </rPr>
      <t>請留空白(底色)，系統帶入價格</t>
    </r>
  </si>
  <si>
    <r>
      <rPr>
        <rFont val="Roboto"/>
        <b/>
        <color rgb="FF0000FF"/>
        <sz val="10.0"/>
      </rPr>
      <t>初稿/1校</t>
    </r>
    <r>
      <rPr>
        <rFont val="Roboto"/>
        <color theme="1"/>
        <sz val="10.0"/>
      </rPr>
      <t xml:space="preserve">
初稿：文案</t>
    </r>
  </si>
  <si>
    <r>
      <rPr>
        <rFont val="Roboto"/>
        <color rgb="FFFF0000"/>
        <sz val="10.0"/>
      </rPr>
      <t>※右下請依類別換色號</t>
    </r>
    <r>
      <rPr>
        <rFont val="Roboto"/>
        <color theme="1"/>
        <sz val="10.0"/>
      </rPr>
      <t xml:space="preserve">
All #0053DE
Lifestyle #26AA99
EL #113366
FMCG #D0011B
Fashion #FFBB00 </t>
    </r>
  </si>
  <si>
    <r>
      <rPr>
        <rFont val="Roboto"/>
        <color theme="1"/>
        <sz val="10.0"/>
      </rPr>
      <t>請使用公版調整：G:\共用雲端硬碟\INT_TWN_SHP_外部-公版\#2025 外廣公版(OM+Line)\#18\Wave6_隔日到貨$99起免運+加碼超商免運
中下：</t>
    </r>
    <r>
      <rPr>
        <rFont val="Roboto"/>
        <color rgb="FF0000FF"/>
        <sz val="10.0"/>
      </rPr>
      <t>會員日Logo</t>
    </r>
    <r>
      <rPr>
        <rFont val="Roboto"/>
        <color theme="1"/>
        <sz val="10.0"/>
      </rPr>
      <t xml:space="preserve">
左下：</t>
    </r>
    <r>
      <rPr>
        <rFont val="Roboto"/>
        <b/>
        <color rgb="FFFF0000"/>
        <sz val="10.0"/>
      </rPr>
      <t>用券最高折$500</t>
    </r>
    <r>
      <rPr>
        <rFont val="Roboto"/>
        <color theme="1"/>
        <sz val="10.0"/>
      </rPr>
      <t xml:space="preserve">
右下：</t>
    </r>
    <r>
      <rPr>
        <rFont val="Roboto"/>
        <color rgb="FF0000FF"/>
        <sz val="10.0"/>
      </rPr>
      <t>請留空白(底色)，系統帶入價格</t>
    </r>
  </si>
  <si>
    <r>
      <rPr>
        <rFont val="Roboto"/>
        <b/>
        <color rgb="FF0000FF"/>
        <sz val="10.0"/>
      </rPr>
      <t>初稿/1校</t>
    </r>
    <r>
      <rPr>
        <rFont val="Roboto"/>
        <color theme="1"/>
        <sz val="10.0"/>
      </rPr>
      <t xml:space="preserve">
初稿：文案</t>
    </r>
  </si>
  <si>
    <r>
      <rPr>
        <rFont val="Roboto"/>
        <color rgb="FFFF0000"/>
        <sz val="10.0"/>
      </rPr>
      <t>※右下請依類別換色號</t>
    </r>
    <r>
      <rPr>
        <rFont val="Roboto"/>
        <color theme="1"/>
        <sz val="10.0"/>
      </rPr>
      <t xml:space="preserve">
All #0053DE
Lifestyle #26AA99
EL #113366
FMCG #D0011B
Fashion #FFBB00 </t>
    </r>
  </si>
  <si>
    <r>
      <rPr>
        <rFont val="Roboto"/>
        <color theme="1"/>
        <sz val="10.0"/>
      </rPr>
      <t>請使用公版調整：G:\共用雲端硬碟\INT_TWN_SHP_外部-公版\#2025 外廣公版(OM+Line)\#18\Wave6_隔日到貨$99起免運+加碼超商免運
中下：</t>
    </r>
    <r>
      <rPr>
        <rFont val="Roboto"/>
        <color rgb="FF0000FF"/>
        <sz val="10.0"/>
      </rPr>
      <t>會員日Logo</t>
    </r>
    <r>
      <rPr>
        <rFont val="Roboto"/>
        <color theme="1"/>
        <sz val="10.0"/>
      </rPr>
      <t xml:space="preserve">
左下：</t>
    </r>
    <r>
      <rPr>
        <rFont val="Roboto"/>
        <b/>
        <color rgb="FFFF0000"/>
        <sz val="10.0"/>
      </rPr>
      <t>全站加碼用券7折</t>
    </r>
    <r>
      <rPr>
        <rFont val="Roboto"/>
        <color theme="1"/>
        <sz val="10.0"/>
      </rPr>
      <t xml:space="preserve">
右下：</t>
    </r>
    <r>
      <rPr>
        <rFont val="Roboto"/>
        <color rgb="FF0000FF"/>
        <sz val="10.0"/>
      </rPr>
      <t>請留空白(底色)，系統帶入價格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</si>
</sst>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/d"/>
    <numFmt numFmtId="165" formatCode="&quot;$&quot;#,##0"/>
    <numFmt numFmtId="166" formatCode="[$$]#,##0"/>
  </numFmts>
  <fonts count="79">
    <font>
      <sz val="10.0"/>
      <color rgb="FF000000"/>
      <name val="Arial"/>
      <scheme val="minor"/>
    </font>
    <font>
      <b/>
      <sz val="10.0"/>
      <color rgb="FFFFFFFF"/>
      <name val="Roboto"/>
    </font>
    <font>
      <sz val="10.0"/>
      <color rgb="FF000000"/>
      <name val="Roboto"/>
    </font>
    <font/>
    <font>
      <sz val="10.0"/>
      <color theme="1"/>
      <name val="Roboto"/>
    </font>
    <font>
      <sz val="10.0"/>
      <color theme="1"/>
      <name val="Arial"/>
    </font>
    <font>
      <b/>
      <sz val="10.0"/>
      <color theme="1"/>
      <name val="Roboto"/>
    </font>
    <font>
      <u/>
      <sz val="10.0"/>
      <color theme="1"/>
      <name val="Roboto"/>
    </font>
    <font>
      <u/>
      <sz val="10.0"/>
      <color theme="1"/>
      <name val="Roboto"/>
    </font>
    <font>
      <u/>
      <sz val="10.0"/>
      <color theme="1"/>
      <name val="Roboto"/>
    </font>
    <font>
      <u/>
      <sz val="10.0"/>
      <color theme="1"/>
      <name val="Roboto"/>
    </font>
    <font>
      <u/>
      <sz val="10.0"/>
      <color theme="1"/>
      <name val="Roboto"/>
    </font>
    <font>
      <b/>
      <i/>
      <sz val="11.0"/>
      <color rgb="FFFFFFFF"/>
      <name val="Roboto"/>
    </font>
    <font>
      <sz val="10.0"/>
      <color rgb="FFFFFFFF"/>
      <name val="Roboto"/>
    </font>
    <font>
      <b/>
      <sz val="11.0"/>
      <color rgb="FFFFFFFF"/>
      <name val="Roboto"/>
    </font>
    <font>
      <b/>
      <i/>
      <sz val="11.0"/>
      <color rgb="FF000000"/>
      <name val="Roboto"/>
    </font>
    <font>
      <b/>
      <u/>
      <sz val="10.0"/>
      <color rgb="FF000000"/>
      <name val="Roboto"/>
    </font>
    <font>
      <sz val="9.0"/>
      <color theme="1"/>
      <name val="Roboto"/>
    </font>
    <font>
      <u/>
      <sz val="10.0"/>
      <color theme="1"/>
      <name val="Roboto"/>
    </font>
    <font>
      <u/>
      <sz val="10.0"/>
      <color rgb="FF1155CC"/>
      <name val="Roboto"/>
    </font>
    <font>
      <b/>
      <sz val="9.0"/>
      <color theme="1"/>
      <name val="Roboto"/>
    </font>
    <font>
      <b/>
      <sz val="10.0"/>
      <color rgb="FF000000"/>
      <name val="Roboto"/>
    </font>
    <font>
      <sz val="10.0"/>
      <color rgb="FF000000"/>
      <name val="Calibri"/>
    </font>
    <font>
      <sz val="10.0"/>
      <color theme="1"/>
      <name val="Calibri"/>
    </font>
    <font>
      <b/>
      <sz val="10.0"/>
      <color theme="1"/>
      <name val="Arial"/>
    </font>
    <font>
      <b/>
      <sz val="10.0"/>
      <color rgb="FFFF0000"/>
      <name val="Arial"/>
    </font>
    <font>
      <b/>
      <sz val="10.0"/>
      <color rgb="FF0000FF"/>
      <name val="Arial"/>
    </font>
    <font>
      <u/>
      <sz val="10.0"/>
      <color rgb="FF0000FF"/>
      <name val="Arial"/>
    </font>
    <font>
      <sz val="9.0"/>
      <color rgb="FF000000"/>
      <name val="Roboto"/>
    </font>
    <font>
      <i/>
      <sz val="10.0"/>
      <color rgb="FF999999"/>
      <name val="Roboto"/>
    </font>
    <font>
      <b/>
      <sz val="10.0"/>
      <color rgb="FFEA4335"/>
      <name val="Roboto"/>
    </font>
    <font>
      <b/>
      <sz val="10.0"/>
      <color rgb="FFFF0000"/>
      <name val="Roboto"/>
    </font>
    <font>
      <b/>
      <sz val="9.0"/>
      <color rgb="FFFFFFFF"/>
      <name val="Roboto"/>
    </font>
    <font>
      <u/>
      <sz val="9.0"/>
      <color rgb="FF000000"/>
      <name val="Roboto"/>
    </font>
    <font>
      <u/>
      <sz val="10.0"/>
      <color rgb="FF0000FF"/>
      <name val="Roboto"/>
    </font>
    <font>
      <u/>
      <sz val="9.0"/>
      <color theme="1"/>
      <name val="Roboto"/>
    </font>
    <font>
      <i/>
      <sz val="10.0"/>
      <color rgb="FF0000FF"/>
      <name val="Roboto"/>
    </font>
    <font>
      <u/>
      <sz val="9.0"/>
      <color theme="1"/>
      <name val="Roboto"/>
    </font>
    <font>
      <u/>
      <sz val="10.0"/>
      <color rgb="FF0000FF"/>
      <name val="Roboto"/>
    </font>
    <font>
      <b/>
      <sz val="10.0"/>
      <color rgb="FF0000FF"/>
      <name val="Roboto"/>
    </font>
    <font>
      <u/>
      <sz val="10.0"/>
      <color theme="1"/>
      <name val="Arial"/>
    </font>
    <font>
      <u/>
      <sz val="10.0"/>
      <color rgb="FF0000FF"/>
      <name val="Roboto"/>
    </font>
    <font>
      <b/>
      <sz val="10.0"/>
      <color rgb="FF0000FF"/>
      <name val="Calibri"/>
    </font>
    <font>
      <u/>
      <sz val="10.0"/>
      <color theme="1"/>
      <name val="Arial"/>
    </font>
    <font>
      <u/>
      <sz val="10.0"/>
      <color rgb="FF0000FF"/>
      <name val="Roboto"/>
    </font>
    <font>
      <sz val="10.0"/>
      <color rgb="FFFF0000"/>
      <name val="Calibri"/>
    </font>
    <font>
      <u/>
      <sz val="10.0"/>
      <color theme="1"/>
      <name val="Arial"/>
    </font>
    <font>
      <u/>
      <sz val="10.0"/>
      <color rgb="FF0000FF"/>
      <name val="Roboto"/>
    </font>
    <font>
      <u/>
      <sz val="10.0"/>
      <color rgb="FF000000"/>
      <name val="Calibri"/>
    </font>
    <font>
      <u/>
      <sz val="10.0"/>
      <color theme="1"/>
      <name val="Arial"/>
    </font>
    <font>
      <u/>
      <sz val="10.0"/>
      <color rgb="FF0000FF"/>
      <name val="Roboto"/>
    </font>
    <font>
      <u/>
      <sz val="10.0"/>
      <color rgb="FFFF0000"/>
      <name val="Calibri"/>
    </font>
    <font>
      <u/>
      <sz val="10.0"/>
      <color theme="1"/>
      <name val="Arial"/>
    </font>
    <font>
      <u/>
      <sz val="10.0"/>
      <color rgb="FFFF0000"/>
      <name val="Calibri"/>
    </font>
    <font>
      <u/>
      <sz val="10.0"/>
      <color theme="1"/>
      <name val="Arial"/>
    </font>
    <font>
      <u/>
      <sz val="10.0"/>
      <color rgb="FF0000FF"/>
      <name val="Arial"/>
    </font>
    <font>
      <u/>
      <sz val="10.0"/>
      <color rgb="FF0000FF"/>
      <name val="Roboto"/>
    </font>
    <font>
      <color theme="1"/>
      <name val="Arial"/>
    </font>
    <font>
      <color theme="1"/>
      <name val="Roboto"/>
    </font>
    <font>
      <b/>
      <sz val="9.0"/>
      <color rgb="FF000000"/>
      <name val="Roboto"/>
    </font>
    <font>
      <b/>
      <sz val="9.0"/>
      <color rgb="FF000000"/>
      <name val="Noto Sans HK"/>
    </font>
    <font>
      <b/>
      <sz val="10.0"/>
      <color rgb="FF000000"/>
      <name val="Noto Sans HK"/>
    </font>
    <font>
      <b/>
      <sz val="11.0"/>
      <color rgb="FFFFFFFF"/>
      <name val="Calibri"/>
    </font>
    <font>
      <b/>
      <sz val="10.0"/>
      <color rgb="FFFFFFFF"/>
      <name val="Calibri"/>
    </font>
    <font>
      <b/>
      <sz val="10.0"/>
      <color rgb="FF000000"/>
      <name val="Calibri"/>
    </font>
    <font>
      <u/>
      <sz val="10.0"/>
      <color rgb="FF0000FF"/>
      <name val="Arial"/>
    </font>
    <font>
      <u/>
      <sz val="10.0"/>
      <color rgb="FF0000FF"/>
      <name val="Arial"/>
    </font>
    <font>
      <sz val="9.0"/>
      <color rgb="FFFFFFFF"/>
      <name val="Roboto"/>
    </font>
    <font>
      <sz val="10.0"/>
      <color rgb="FF000000"/>
      <name val="Arial"/>
    </font>
    <font>
      <sz val="10.0"/>
      <color rgb="FFFFFFFF"/>
      <name val="Arial"/>
    </font>
    <font>
      <u/>
      <sz val="9.0"/>
      <color rgb="FF0000FF"/>
      <name val="Roboto"/>
    </font>
    <font>
      <sz val="9.0"/>
      <color rgb="FFFF0000"/>
      <name val="Roboto"/>
    </font>
    <font>
      <u/>
      <sz val="9.0"/>
      <color rgb="FF0000FF"/>
      <name val="Roboto"/>
    </font>
    <font>
      <u/>
      <sz val="9.0"/>
      <color rgb="FF000000"/>
      <name val="Roboto"/>
    </font>
    <font>
      <sz val="9.0"/>
      <color rgb="FF0000FF"/>
      <name val="Roboto"/>
    </font>
    <font>
      <u/>
      <sz val="9.0"/>
      <color theme="1"/>
      <name val="Roboto"/>
    </font>
    <font>
      <u/>
      <sz val="9.0"/>
      <color rgb="FF0000FF"/>
      <name val="Roboto"/>
    </font>
    <font>
      <u/>
      <sz val="9.0"/>
      <color theme="1"/>
      <name val="Roboto"/>
    </font>
    <font>
      <u/>
      <sz val="9.0"/>
      <color rgb="FF0000FF"/>
      <name val="Roboto"/>
    </font>
  </fonts>
  <fills count="31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EFEFEF"/>
        <bgColor rgb="FFEFEFEF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999999"/>
        <bgColor rgb="FF999999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073763"/>
        <bgColor rgb="FF073763"/>
      </patternFill>
    </fill>
    <fill>
      <patternFill patternType="solid">
        <fgColor rgb="FFBF9000"/>
        <bgColor rgb="FFBF9000"/>
      </patternFill>
    </fill>
    <fill>
      <patternFill patternType="solid">
        <fgColor rgb="FFB6D7A8"/>
        <bgColor rgb="FFB6D7A8"/>
      </patternFill>
    </fill>
    <fill>
      <patternFill patternType="solid">
        <fgColor rgb="FFCC0000"/>
        <bgColor rgb="FFCC0000"/>
      </patternFill>
    </fill>
    <fill>
      <patternFill patternType="solid">
        <fgColor rgb="FFB7B7B7"/>
        <bgColor rgb="FFB7B7B7"/>
      </patternFill>
    </fill>
    <fill>
      <patternFill patternType="solid">
        <fgColor rgb="FFFFE599"/>
        <bgColor rgb="FFFFE599"/>
      </patternFill>
    </fill>
    <fill>
      <patternFill patternType="solid">
        <fgColor rgb="FFEAD1DC"/>
        <bgColor rgb="FFEAD1DC"/>
      </patternFill>
    </fill>
    <fill>
      <patternFill patternType="solid">
        <fgColor rgb="FFA2C4C9"/>
        <bgColor rgb="FFA2C4C9"/>
      </patternFill>
    </fill>
    <fill>
      <patternFill patternType="solid">
        <fgColor rgb="FF6FA8DC"/>
        <bgColor rgb="FF6FA8DC"/>
      </patternFill>
    </fill>
    <fill>
      <patternFill patternType="solid">
        <fgColor rgb="FFE06666"/>
        <bgColor rgb="FFE06666"/>
      </patternFill>
    </fill>
    <fill>
      <patternFill patternType="solid">
        <fgColor rgb="FFFFD966"/>
        <bgColor rgb="FFFFD966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980000"/>
        <bgColor rgb="FF980000"/>
      </patternFill>
    </fill>
    <fill>
      <patternFill patternType="solid">
        <fgColor theme="0"/>
        <bgColor theme="0"/>
      </patternFill>
    </fill>
  </fills>
  <borders count="204">
    <border/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/>
      <top style="thin">
        <color rgb="FFFFFFFF"/>
      </top>
      <bottom style="thin">
        <color rgb="FFFFFFFF"/>
      </bottom>
    </border>
    <border>
      <left style="thin">
        <color rgb="FFFFFFFF"/>
      </left>
      <top style="thin">
        <color rgb="FFFFFFFF"/>
      </top>
      <bottom style="thin">
        <color rgb="FF000000"/>
      </bottom>
    </border>
    <border>
      <right style="thin">
        <color rgb="FFFFFFFF"/>
      </right>
      <top style="thin">
        <color rgb="FFFFFFFF"/>
      </top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000000"/>
      </bottom>
    </border>
    <border>
      <left style="thin">
        <color rgb="FFFFFFFF"/>
      </left>
      <right/>
      <top style="thin">
        <color rgb="FFFFFFFF"/>
      </top>
      <bottom style="thin">
        <color rgb="FF000000"/>
      </bottom>
    </border>
    <border>
      <left style="thin">
        <color rgb="FFFFFFFF"/>
      </left>
      <right style="thin">
        <color rgb="FFFFFFFF"/>
      </right>
    </border>
    <border>
      <left style="thin">
        <color rgb="FFFFFFFF"/>
      </left>
      <right style="thin">
        <color rgb="FFFFFFFF"/>
      </right>
      <bottom style="thin">
        <color rgb="FFFFFFFF"/>
      </bottom>
    </border>
    <border>
      <left style="thin">
        <color rgb="FFFFFFFF"/>
      </left>
      <right style="thin">
        <color rgb="FFFFFFFF"/>
      </right>
      <top/>
      <bottom style="thin">
        <color rgb="FFFFFFFF"/>
      </bottom>
    </border>
    <border>
      <left style="thin">
        <color rgb="FFFFFFFF"/>
      </left>
      <bottom style="thin">
        <color rgb="FFFFFFFF"/>
      </bottom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bottom style="thin">
        <color rgb="FF000000"/>
      </bottom>
    </border>
    <border>
      <left style="thin">
        <color rgb="FFFFFFFF"/>
      </left>
      <bottom style="thin">
        <color rgb="FF000000"/>
      </bottom>
    </border>
    <border>
      <left style="dotted">
        <color rgb="FFFFFFFF"/>
      </left>
      <right/>
      <top/>
      <bottom/>
    </border>
    <border>
      <left/>
      <right/>
      <top/>
      <bottom/>
    </border>
    <border>
      <left style="dotted">
        <color rgb="FFFFFFFF"/>
      </left>
    </border>
    <border>
      <top style="thin">
        <color rgb="FF000000"/>
      </top>
    </border>
    <border>
      <left/>
      <right/>
      <top style="thin">
        <color rgb="FF000000"/>
      </top>
      <bottom/>
    </border>
    <border>
      <left style="thin">
        <color rgb="FF000000"/>
      </lef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FFFFFF"/>
      </right>
      <top style="thin">
        <color rgb="FFFFFFFF"/>
      </top>
      <bottom style="thin">
        <color rgb="FFFFFFFF"/>
      </bottom>
    </border>
    <border>
      <left/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/>
      <top/>
    </border>
    <border>
      <top/>
    </border>
    <border>
      <right/>
      <top/>
    </border>
    <border>
      <left/>
    </border>
    <border>
      <right/>
    </border>
    <border>
      <left/>
      <bottom/>
    </border>
    <border>
      <bottom/>
    </border>
    <border>
      <right/>
      <bottom/>
    </border>
    <border>
      <left/>
      <top style="thin">
        <color rgb="FFFFFFFF"/>
      </top>
      <bottom/>
    </border>
    <border>
      <right/>
      <top style="thin">
        <color rgb="FFFFFFFF"/>
      </top>
      <bottom/>
    </border>
    <border>
      <left/>
      <right/>
      <top style="thin">
        <color rgb="FFFFFFFF"/>
      </top>
      <bottom/>
    </border>
    <border>
      <top style="thin">
        <color rgb="FFFFFFFF"/>
      </top>
      <bottom/>
    </border>
    <border>
      <left/>
      <right/>
      <top/>
    </border>
    <border>
      <left/>
      <right/>
    </border>
    <border>
      <left/>
      <right/>
      <bottom style="thin">
        <color rgb="FF999999"/>
      </bottom>
    </border>
    <border>
      <left/>
      <right/>
      <top/>
      <bottom style="thin">
        <color rgb="FF999999"/>
      </bottom>
    </border>
    <border>
      <left/>
      <right/>
      <top/>
      <bottom style="medium">
        <color rgb="FF000000"/>
      </bottom>
    </border>
    <border>
      <left/>
      <right/>
      <bottom style="medium">
        <color rgb="FF000000"/>
      </bottom>
    </border>
    <border>
      <left/>
      <top/>
      <bottom style="thin">
        <color rgb="FF999999"/>
      </bottom>
    </border>
    <border>
      <right/>
      <top/>
      <bottom style="thin">
        <color rgb="FF999999"/>
      </bottom>
    </border>
    <border>
      <bottom style="thin">
        <color rgb="FF999999"/>
      </bottom>
    </border>
    <border>
      <left/>
      <right/>
      <top style="thin">
        <color rgb="FFCCCCCC"/>
      </top>
    </border>
    <border>
      <left/>
      <right/>
      <top style="thin">
        <color rgb="FFCCCCCC"/>
      </top>
      <bottom style="thin">
        <color rgb="FFCCCCCC"/>
      </bottom>
    </border>
    <border>
      <left/>
      <right/>
      <bottom style="thin">
        <color rgb="FFCCCCCC"/>
      </bottom>
    </border>
    <border>
      <left/>
      <right/>
      <top/>
      <bottom style="thin">
        <color rgb="FFCCCCCC"/>
      </bottom>
    </border>
    <border>
      <left/>
      <right/>
      <bottom/>
    </border>
    <border>
      <left/>
      <right/>
      <top style="thin">
        <color rgb="FFCCCCCC"/>
      </top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FFFFFF"/>
      </right>
      <top style="medium">
        <color rgb="FFFFFFFF"/>
      </top>
      <bottom style="medium">
        <color rgb="FFFFFFFF"/>
      </bottom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</border>
    <border>
      <right style="thin">
        <color rgb="FF000000"/>
      </right>
      <top style="thin">
        <color rgb="FF000000"/>
      </top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FFFFFF"/>
      </left>
      <right style="medium">
        <color rgb="FFFFFFFF"/>
      </right>
    </border>
    <border>
      <left style="medium">
        <color rgb="FFFFFFFF"/>
      </left>
      <right style="medium">
        <color rgb="FFFFFFFF"/>
      </right>
      <top style="medium">
        <color rgb="FFFFFFFF"/>
      </top>
    </border>
    <border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/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bottom style="thin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B7B7B7"/>
      </right>
      <top style="medium">
        <color rgb="FF000000"/>
      </top>
      <bottom style="medium">
        <color rgb="FF000000"/>
      </bottom>
    </border>
    <border>
      <left style="thin">
        <color rgb="FFB7B7B7"/>
      </left>
      <right style="thin">
        <color rgb="FFB7B7B7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B7B7B7"/>
      </left>
      <right/>
      <top style="medium">
        <color rgb="FF000000"/>
      </top>
      <bottom style="medium">
        <color rgb="FF000000"/>
      </bottom>
    </border>
    <border>
      <left style="thin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/>
      <right style="thin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ck">
        <color rgb="FF000000"/>
      </right>
      <top/>
    </border>
    <border>
      <left style="thin">
        <color rgb="FF000000"/>
      </left>
      <right style="thick">
        <color rgb="FF000000"/>
      </right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</border>
    <border>
      <left/>
      <right style="thin">
        <color rgb="FF000000"/>
      </right>
    </border>
    <border>
      <left/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/>
      <right style="thin">
        <color rgb="FF000000"/>
      </right>
      <top style="thin">
        <color rgb="FF000000"/>
      </top>
      <bottom/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ck">
        <color rgb="FF000000"/>
      </right>
      <top style="thin">
        <color rgb="FF000000"/>
      </top>
      <bottom/>
    </border>
    <border>
      <top/>
      <bottom/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666666"/>
      </left>
      <top/>
      <bottom style="thin">
        <color rgb="FF666666"/>
      </bottom>
    </border>
    <border>
      <right style="thin">
        <color rgb="FF666666"/>
      </right>
      <top/>
      <bottom style="thin">
        <color rgb="FF666666"/>
      </bottom>
    </border>
    <border>
      <left style="thin">
        <color rgb="FF666666"/>
      </left>
      <right style="thin">
        <color rgb="FF666666"/>
      </right>
      <top/>
      <bottom style="thin">
        <color rgb="FF666666"/>
      </bottom>
    </border>
    <border>
      <left style="thin">
        <color rgb="FF666666"/>
      </left>
      <right style="thin">
        <color rgb="FF666666"/>
      </right>
      <top/>
    </border>
    <border>
      <left/>
      <right style="thin">
        <color rgb="FFFFFFFF"/>
      </right>
      <top/>
      <bottom/>
    </border>
    <border>
      <left style="thin">
        <color rgb="FFFFFFFF"/>
      </left>
      <right style="thin">
        <color rgb="FFFFFFFF"/>
      </right>
      <top/>
      <bottom/>
    </border>
    <border>
      <left/>
      <right/>
      <top/>
      <bottom style="medium">
        <color rgb="FFFFFFFF"/>
      </bottom>
    </border>
    <border>
      <left style="thin">
        <color rgb="FF666666"/>
      </left>
      <top style="thin">
        <color rgb="FF666666"/>
      </top>
    </border>
    <border>
      <right style="thin">
        <color rgb="FF666666"/>
      </right>
      <top style="thin">
        <color rgb="FF666666"/>
      </top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</border>
    <border>
      <left style="thin">
        <color rgb="FF666666"/>
      </left>
      <right style="thin">
        <color rgb="FF666666"/>
      </right>
    </border>
    <border>
      <left/>
      <right/>
      <top style="medium">
        <color rgb="FFFFFFFF"/>
      </top>
      <bottom style="medium">
        <color rgb="FFFFFFFF"/>
      </bottom>
    </border>
    <border>
      <left style="thin">
        <color rgb="FF666666"/>
      </left>
    </border>
    <border>
      <right style="thin">
        <color rgb="FF666666"/>
      </right>
    </border>
    <border>
      <left/>
      <right style="thin">
        <color rgb="FFFFFFFF"/>
      </right>
      <top style="thin">
        <color rgb="FFFFFFFF"/>
      </top>
      <bottom/>
    </border>
    <border>
      <left style="thin">
        <color rgb="FFFFFFFF"/>
      </left>
      <right style="thin">
        <color rgb="FFFFFFFF"/>
      </right>
      <top style="thin">
        <color rgb="FFFFFFFF"/>
      </top>
      <bottom/>
    </border>
    <border>
      <left style="thin">
        <color rgb="FF666666"/>
      </left>
      <bottom style="thin">
        <color rgb="FF666666"/>
      </bottom>
    </border>
    <border>
      <right style="thin">
        <color rgb="FF666666"/>
      </right>
      <bottom style="thin">
        <color rgb="FF666666"/>
      </bottom>
    </border>
    <border>
      <left style="thin">
        <color rgb="FF666666"/>
      </left>
      <right style="thin">
        <color rgb="FF666666"/>
      </right>
      <bottom style="thin">
        <color rgb="FF666666"/>
      </bottom>
    </border>
    <border>
      <left style="thin">
        <color rgb="FF666666"/>
      </left>
      <right style="thin">
        <color rgb="FF666666"/>
      </right>
      <top style="thin">
        <color rgb="FF666666"/>
      </top>
    </border>
    <border>
      <bottom style="medium">
        <color rgb="FF000000"/>
      </bottom>
    </border>
    <border>
      <left/>
      <right style="medium">
        <color rgb="FFFFFFFF"/>
      </right>
      <top style="medium">
        <color rgb="FFFFFFFF"/>
      </top>
      <bottom style="medium">
        <color rgb="FFFFFFFF"/>
      </bottom>
    </border>
    <border>
      <left style="medium">
        <color rgb="FFFFFFFF"/>
      </left>
      <right/>
      <top style="medium">
        <color rgb="FFFFFFFF"/>
      </top>
      <bottom style="medium">
        <color rgb="FFFFFFFF"/>
      </bottom>
    </border>
    <border>
      <left style="thin">
        <color rgb="FF000000"/>
      </left>
      <right style="medium">
        <color rgb="FF000000"/>
      </right>
      <top style="medium">
        <color rgb="FF000000"/>
      </top>
    </border>
    <border>
      <left style="thin">
        <color rgb="FF000000"/>
      </left>
      <right style="medium">
        <color rgb="FF000000"/>
      </right>
    </border>
    <border>
      <left style="thin">
        <color rgb="FF666666"/>
      </left>
      <right style="thin">
        <color rgb="FF000000"/>
      </right>
      <top style="thin">
        <color rgb="FF666666"/>
      </top>
    </border>
    <border>
      <left style="thin">
        <color rgb="FF666666"/>
      </left>
      <right style="thin">
        <color rgb="FF000000"/>
      </right>
    </border>
    <border>
      <left style="thin">
        <color rgb="FF666666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medium">
        <color rgb="FF000000"/>
      </bottom>
    </border>
    <border>
      <right style="thin">
        <color rgb="FF000000"/>
      </right>
      <top style="medium">
        <color rgb="FF000000"/>
      </top>
    </border>
    <border>
      <right style="thin">
        <color rgb="FF000000"/>
      </right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right style="thin">
        <color rgb="FF000000"/>
      </right>
      <bottom style="medium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medium">
        <color rgb="FF000000"/>
      </left>
      <right/>
      <bottom style="medium">
        <color rgb="FF000000"/>
      </bottom>
    </border>
    <border>
      <left style="thin">
        <color rgb="FFB7B7B7"/>
      </left>
      <right style="medium">
        <color rgb="FF000000"/>
      </right>
      <top style="medium">
        <color rgb="FF000000"/>
      </top>
    </border>
    <border>
      <left style="thin">
        <color rgb="FFB7B7B7"/>
      </left>
      <right style="medium">
        <color rgb="FF000000"/>
      </right>
    </border>
    <border>
      <left style="thin">
        <color rgb="FF000000"/>
      </left>
      <right/>
      <bottom style="thin">
        <color rgb="FFFFFFFF"/>
      </bottom>
    </border>
    <border>
      <left style="thin">
        <color rgb="FFB7B7B7"/>
      </left>
      <right style="medium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  <bottom/>
    </border>
    <border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left style="thin">
        <color rgb="FF666666"/>
      </left>
      <top style="thin">
        <color rgb="FF666666"/>
      </top>
      <bottom style="thin">
        <color rgb="FF666666"/>
      </bottom>
    </border>
    <border>
      <right style="thin">
        <color rgb="FF666666"/>
      </right>
      <top style="thin">
        <color rgb="FF666666"/>
      </top>
      <bottom style="thin">
        <color rgb="FF666666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medium">
        <color rgb="FF000000"/>
      </top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  <border>
      <left style="thin">
        <color rgb="FF999999"/>
      </left>
      <right style="thin">
        <color rgb="FF999999"/>
      </right>
      <top style="thin">
        <color rgb="FF999999"/>
      </top>
    </border>
    <border>
      <left/>
      <right style="thin">
        <color rgb="FF999999"/>
      </right>
      <top style="thin">
        <color rgb="FF999999"/>
      </top>
    </border>
    <border>
      <left/>
      <top style="thin">
        <color rgb="FF999999"/>
      </top>
      <bottom style="thin">
        <color rgb="FF999999"/>
      </bottom>
    </border>
    <border>
      <top style="thin">
        <color rgb="FF999999"/>
      </top>
      <bottom style="thin">
        <color rgb="FF999999"/>
      </bottom>
    </border>
    <border>
      <right style="thin">
        <color rgb="FF999999"/>
      </right>
      <top style="thin">
        <color rgb="FF999999"/>
      </top>
      <bottom style="thin">
        <color rgb="FF999999"/>
      </bottom>
    </border>
    <border>
      <left/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999999"/>
      </left>
      <top style="thin">
        <color rgb="FF999999"/>
      </top>
      <bottom style="thin">
        <color rgb="FF999999"/>
      </bottom>
    </border>
    <border>
      <right/>
      <top style="thin">
        <color rgb="FF999999"/>
      </top>
      <bottom style="thin">
        <color rgb="FF999999"/>
      </bottom>
    </border>
    <border>
      <left style="thin">
        <color rgb="FF999999"/>
      </left>
      <right style="thin">
        <color rgb="FF999999"/>
      </right>
      <bottom style="thin">
        <color rgb="FF999999"/>
      </bottom>
    </border>
    <border>
      <left/>
      <right style="thin">
        <color rgb="FF999999"/>
      </right>
      <bottom style="thin">
        <color rgb="FF999999"/>
      </bottom>
    </border>
    <border>
      <left/>
      <right style="thin">
        <color rgb="FF999999"/>
      </right>
      <top/>
      <bottom style="thin">
        <color rgb="FF999999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999999"/>
      </left>
      <right style="thin">
        <color rgb="FF999999"/>
      </right>
      <top/>
      <bottom style="thin">
        <color rgb="FF999999"/>
      </bottom>
    </border>
    <border>
      <left/>
      <right style="thin">
        <color rgb="FF999999"/>
      </right>
      <top/>
      <bottom/>
    </border>
    <border>
      <left style="thin">
        <color rgb="FF999999"/>
      </left>
      <right style="thin">
        <color rgb="FF999999"/>
      </right>
      <top/>
    </border>
    <border>
      <left/>
      <right style="thin">
        <color rgb="FF999999"/>
      </right>
      <top/>
    </border>
    <border>
      <left style="thin">
        <color rgb="FF999999"/>
      </left>
      <right style="thin">
        <color rgb="FF999999"/>
      </right>
    </border>
    <border>
      <left/>
      <right style="thin">
        <color rgb="FF999999"/>
      </right>
    </border>
    <border>
      <left style="thin">
        <color rgb="FF999999"/>
      </left>
      <right style="thin">
        <color rgb="FF999999"/>
      </right>
      <top style="thin">
        <color rgb="FF999999"/>
      </top>
      <bottom/>
    </border>
    <border>
      <left/>
      <right style="thin">
        <color rgb="FF999999"/>
      </right>
      <bottom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</border>
    <border>
      <left style="thin">
        <color rgb="FF000000"/>
      </left>
      <bottom style="thin">
        <color rgb="FFFFFFFF"/>
      </bottom>
    </border>
    <border>
      <bottom style="thin">
        <color rgb="FFFFFFFF"/>
      </bottom>
    </border>
    <border>
      <right style="medium">
        <color rgb="FF000000"/>
      </right>
      <bottom style="thin">
        <color rgb="FFFFFFFF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</border>
    <border>
      <left style="medium">
        <color rgb="FF000000"/>
      </left>
      <right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FFFFFF"/>
      </left>
      <right style="medium">
        <color rgb="FFFFFFFF"/>
      </right>
      <top style="medium">
        <color rgb="FFFFFFFF"/>
      </top>
    </border>
    <border>
      <left/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/>
      <bottom/>
    </border>
    <border>
      <left style="thin">
        <color rgb="FF000000"/>
      </left>
      <right style="medium">
        <color rgb="FF000000"/>
      </right>
      <top/>
      <bottom style="medium">
        <color rgb="FF000000"/>
      </bottom>
    </border>
  </borders>
  <cellStyleXfs count="1">
    <xf borderId="0" fillId="0" fontId="0" numFmtId="0" applyAlignment="1" applyFont="1"/>
  </cellStyleXfs>
  <cellXfs count="67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1" numFmtId="0" xfId="0" applyAlignment="1" applyBorder="1" applyFont="1">
      <alignment horizontal="center" vertical="center"/>
    </xf>
    <xf borderId="3" fillId="3" fontId="2" numFmtId="0" xfId="0" applyAlignment="1" applyBorder="1" applyFill="1" applyFont="1">
      <alignment horizontal="center" vertical="center"/>
    </xf>
    <xf borderId="4" fillId="0" fontId="3" numFmtId="0" xfId="0" applyBorder="1" applyFont="1"/>
    <xf borderId="5" fillId="3" fontId="2" numFmtId="0" xfId="0" applyAlignment="1" applyBorder="1" applyFont="1">
      <alignment horizontal="center" vertical="center"/>
    </xf>
    <xf borderId="6" fillId="3" fontId="2" numFmtId="0" xfId="0" applyAlignment="1" applyBorder="1" applyFont="1">
      <alignment horizontal="center" vertical="center"/>
    </xf>
    <xf borderId="7" fillId="0" fontId="4" numFmtId="0" xfId="0" applyAlignment="1" applyBorder="1" applyFont="1">
      <alignment horizontal="center" vertical="center"/>
    </xf>
    <xf borderId="8" fillId="0" fontId="4" numFmtId="0" xfId="0" applyAlignment="1" applyBorder="1" applyFont="1">
      <alignment horizontal="center"/>
    </xf>
    <xf borderId="9" fillId="4" fontId="4" numFmtId="0" xfId="0" applyAlignment="1" applyBorder="1" applyFill="1" applyFont="1">
      <alignment horizontal="center"/>
    </xf>
    <xf borderId="8" fillId="0" fontId="4" numFmtId="0" xfId="0" applyAlignment="1" applyBorder="1" applyFont="1">
      <alignment horizontal="center" vertical="center"/>
    </xf>
    <xf borderId="10" fillId="0" fontId="4" numFmtId="0" xfId="0" applyAlignment="1" applyBorder="1" applyFont="1">
      <alignment horizontal="center" vertical="center"/>
    </xf>
    <xf borderId="7" fillId="0" fontId="3" numFmtId="0" xfId="0" applyBorder="1" applyFont="1"/>
    <xf borderId="1" fillId="0" fontId="4" numFmtId="0" xfId="0" applyAlignment="1" applyBorder="1" applyFont="1">
      <alignment horizontal="center"/>
    </xf>
    <xf borderId="1" fillId="5" fontId="4" numFmtId="0" xfId="0" applyAlignment="1" applyBorder="1" applyFill="1" applyFont="1">
      <alignment horizontal="center"/>
    </xf>
    <xf borderId="1" fillId="0" fontId="4" numFmtId="0" xfId="0" applyAlignment="1" applyBorder="1" applyFont="1">
      <alignment horizontal="center" vertical="center"/>
    </xf>
    <xf borderId="11" fillId="0" fontId="4" numFmtId="0" xfId="0" applyAlignment="1" applyBorder="1" applyFont="1">
      <alignment horizontal="center" vertical="center"/>
    </xf>
    <xf borderId="12" fillId="0" fontId="3" numFmtId="0" xfId="0" applyBorder="1" applyFont="1"/>
    <xf borderId="5" fillId="0" fontId="4" numFmtId="0" xfId="0" applyAlignment="1" applyBorder="1" applyFont="1">
      <alignment horizontal="center"/>
    </xf>
    <xf borderId="5" fillId="0" fontId="4" numFmtId="0" xfId="0" applyAlignment="1" applyBorder="1" applyFont="1">
      <alignment horizontal="center" vertical="center"/>
    </xf>
    <xf borderId="3" fillId="0" fontId="4" numFmtId="0" xfId="0" applyAlignment="1" applyBorder="1" applyFont="1">
      <alignment horizontal="center" vertical="center"/>
    </xf>
    <xf borderId="12" fillId="0" fontId="4" numFmtId="0" xfId="0" applyAlignment="1" applyBorder="1" applyFont="1">
      <alignment horizontal="center" vertical="center"/>
    </xf>
    <xf borderId="12" fillId="0" fontId="4" numFmtId="0" xfId="0" applyAlignment="1" applyBorder="1" applyFont="1">
      <alignment horizontal="center"/>
    </xf>
    <xf borderId="12" fillId="0" fontId="5" numFmtId="0" xfId="0" applyBorder="1" applyFont="1"/>
    <xf borderId="13" fillId="0" fontId="4" numFmtId="0" xfId="0" applyAlignment="1" applyBorder="1" applyFont="1">
      <alignment horizontal="center" vertical="center"/>
    </xf>
    <xf borderId="8" fillId="0" fontId="5" numFmtId="0" xfId="0" applyBorder="1" applyFont="1"/>
    <xf borderId="1" fillId="0" fontId="5" numFmtId="0" xfId="0" applyBorder="1" applyFont="1"/>
    <xf borderId="14" fillId="6" fontId="6" numFmtId="0" xfId="0" applyAlignment="1" applyBorder="1" applyFill="1" applyFont="1">
      <alignment horizontal="center" vertical="center"/>
    </xf>
    <xf borderId="15" fillId="6" fontId="4" numFmtId="0" xfId="0" applyAlignment="1" applyBorder="1" applyFont="1">
      <alignment horizontal="center"/>
    </xf>
    <xf borderId="15" fillId="6" fontId="4" numFmtId="0" xfId="0" applyAlignment="1" applyBorder="1" applyFont="1">
      <alignment horizontal="center" vertical="center"/>
    </xf>
    <xf borderId="15" fillId="6" fontId="7" numFmtId="0" xfId="0" applyAlignment="1" applyBorder="1" applyFont="1">
      <alignment horizontal="center"/>
    </xf>
    <xf borderId="15" fillId="6" fontId="8" numFmtId="0" xfId="0" applyAlignment="1" applyBorder="1" applyFont="1">
      <alignment horizontal="center" shrinkToFit="0" wrapText="1"/>
    </xf>
    <xf borderId="16" fillId="0" fontId="4" numFmtId="0" xfId="0" applyAlignment="1" applyBorder="1" applyFont="1">
      <alignment horizontal="center" vertical="center"/>
    </xf>
    <xf borderId="0" fillId="0" fontId="4" numFmtId="0" xfId="0" applyAlignment="1" applyFont="1">
      <alignment horizontal="center"/>
    </xf>
    <xf borderId="0" fillId="0" fontId="4" numFmtId="0" xfId="0" applyAlignment="1" applyFont="1">
      <alignment horizontal="center" vertical="center"/>
    </xf>
    <xf borderId="0" fillId="0" fontId="9" numFmtId="0" xfId="0" applyAlignment="1" applyFont="1">
      <alignment horizontal="center"/>
    </xf>
    <xf borderId="0" fillId="0" fontId="5" numFmtId="0" xfId="0" applyFont="1"/>
    <xf borderId="14" fillId="7" fontId="6" numFmtId="0" xfId="0" applyAlignment="1" applyBorder="1" applyFill="1" applyFont="1">
      <alignment horizontal="center" vertical="center"/>
    </xf>
    <xf borderId="15" fillId="7" fontId="4" numFmtId="0" xfId="0" applyAlignment="1" applyBorder="1" applyFont="1">
      <alignment horizontal="center"/>
    </xf>
    <xf borderId="15" fillId="7" fontId="10" numFmtId="0" xfId="0" applyAlignment="1" applyBorder="1" applyFont="1">
      <alignment horizontal="center"/>
    </xf>
    <xf borderId="15" fillId="7" fontId="11" numFmtId="0" xfId="0" applyAlignment="1" applyBorder="1" applyFont="1">
      <alignment horizontal="center" vertical="center"/>
    </xf>
    <xf borderId="15" fillId="8" fontId="12" numFmtId="0" xfId="0" applyBorder="1" applyFill="1" applyFont="1"/>
    <xf borderId="15" fillId="8" fontId="13" numFmtId="0" xfId="0" applyBorder="1" applyFont="1"/>
    <xf borderId="15" fillId="8" fontId="14" numFmtId="0" xfId="0" applyAlignment="1" applyBorder="1" applyFont="1">
      <alignment vertical="center"/>
    </xf>
    <xf borderId="15" fillId="3" fontId="15" numFmtId="0" xfId="0" applyBorder="1" applyFont="1"/>
    <xf borderId="15" fillId="3" fontId="2" numFmtId="0" xfId="0" applyBorder="1" applyFont="1"/>
    <xf borderId="15" fillId="3" fontId="16" numFmtId="0" xfId="0" applyAlignment="1" applyBorder="1" applyFont="1">
      <alignment vertical="center"/>
    </xf>
    <xf borderId="17" fillId="0" fontId="4" numFmtId="0" xfId="0" applyAlignment="1" applyBorder="1" applyFont="1">
      <alignment horizontal="center" vertical="center"/>
    </xf>
    <xf borderId="18" fillId="9" fontId="4" numFmtId="0" xfId="0" applyAlignment="1" applyBorder="1" applyFill="1" applyFont="1">
      <alignment horizontal="center" vertical="center"/>
    </xf>
    <xf borderId="18" fillId="9" fontId="17" numFmtId="0" xfId="0" applyAlignment="1" applyBorder="1" applyFont="1">
      <alignment horizontal="center" vertical="center"/>
    </xf>
    <xf borderId="17" fillId="0" fontId="17" numFmtId="0" xfId="0" applyAlignment="1" applyBorder="1" applyFont="1">
      <alignment vertical="center"/>
    </xf>
    <xf borderId="18" fillId="9" fontId="17" numFmtId="0" xfId="0" applyAlignment="1" applyBorder="1" applyFont="1">
      <alignment horizontal="center" shrinkToFit="0" vertical="center" wrapText="1"/>
    </xf>
    <xf borderId="17" fillId="0" fontId="5" numFmtId="0" xfId="0" applyAlignment="1" applyBorder="1" applyFont="1">
      <alignment vertical="center"/>
    </xf>
    <xf borderId="19" fillId="0" fontId="4" numFmtId="0" xfId="0" applyAlignment="1" applyBorder="1" applyFont="1">
      <alignment horizontal="center" shrinkToFit="0" vertical="center" wrapText="1"/>
    </xf>
    <xf borderId="20" fillId="0" fontId="3" numFmtId="0" xfId="0" applyBorder="1" applyFont="1"/>
    <xf borderId="15" fillId="9" fontId="4" numFmtId="0" xfId="0" applyAlignment="1" applyBorder="1" applyFont="1">
      <alignment horizontal="center" vertical="center"/>
    </xf>
    <xf borderId="0" fillId="0" fontId="17" numFmtId="0" xfId="0" applyAlignment="1" applyFont="1">
      <alignment vertical="center"/>
    </xf>
    <xf borderId="0" fillId="0" fontId="5" numFmtId="0" xfId="0" applyAlignment="1" applyFont="1">
      <alignment vertical="center"/>
    </xf>
    <xf borderId="15" fillId="9" fontId="17" numFmtId="0" xfId="0" applyAlignment="1" applyBorder="1" applyFont="1">
      <alignment horizontal="center" shrinkToFit="0" vertical="center" wrapText="1"/>
    </xf>
    <xf borderId="21" fillId="0" fontId="3" numFmtId="0" xfId="0" applyBorder="1" applyFont="1"/>
    <xf borderId="22" fillId="0" fontId="4" numFmtId="0" xfId="0" applyAlignment="1" applyBorder="1" applyFont="1">
      <alignment horizontal="center" vertical="center"/>
    </xf>
    <xf borderId="22" fillId="0" fontId="5" numFmtId="0" xfId="0" applyAlignment="1" applyBorder="1" applyFont="1">
      <alignment vertical="center"/>
    </xf>
    <xf borderId="23" fillId="9" fontId="17" numFmtId="0" xfId="0" applyAlignment="1" applyBorder="1" applyFont="1">
      <alignment horizontal="center" shrinkToFit="0" vertical="center" wrapText="1"/>
    </xf>
    <xf borderId="17" fillId="0" fontId="4" numFmtId="0" xfId="0" applyAlignment="1" applyBorder="1" applyFont="1">
      <alignment horizontal="center" shrinkToFit="0" vertical="center" wrapText="1"/>
    </xf>
    <xf borderId="22" fillId="0" fontId="3" numFmtId="0" xfId="0" applyBorder="1" applyFont="1"/>
    <xf borderId="22" fillId="0" fontId="17" numFmtId="0" xfId="0" applyAlignment="1" applyBorder="1" applyFont="1">
      <alignment vertical="center"/>
    </xf>
    <xf borderId="22" fillId="0" fontId="4" numFmtId="0" xfId="0" applyAlignment="1" applyBorder="1" applyFont="1">
      <alignment horizontal="center" shrinkToFit="0" vertical="center" wrapText="1"/>
    </xf>
    <xf borderId="23" fillId="9" fontId="4" numFmtId="0" xfId="0" applyAlignment="1" applyBorder="1" applyFont="1">
      <alignment horizontal="center" vertical="center"/>
    </xf>
    <xf borderId="0" fillId="0" fontId="4" numFmtId="0" xfId="0" applyAlignment="1" applyFont="1">
      <alignment horizontal="center" shrinkToFit="0" vertical="center" wrapText="1"/>
    </xf>
    <xf borderId="22" fillId="0" fontId="17" numFmtId="0" xfId="0" applyAlignment="1" applyBorder="1" applyFont="1">
      <alignment horizontal="center" shrinkToFit="0" vertical="center" wrapText="1"/>
    </xf>
    <xf borderId="0" fillId="0" fontId="4" numFmtId="0" xfId="0" applyFont="1"/>
    <xf borderId="15" fillId="9" fontId="4" numFmtId="0" xfId="0" applyAlignment="1" applyBorder="1" applyFont="1">
      <alignment horizontal="center"/>
    </xf>
    <xf borderId="15" fillId="9" fontId="4" numFmtId="0" xfId="0" applyBorder="1" applyFont="1"/>
    <xf borderId="8" fillId="0" fontId="4" numFmtId="0" xfId="0" applyBorder="1" applyFont="1"/>
    <xf borderId="24" fillId="10" fontId="4" numFmtId="0" xfId="0" applyBorder="1" applyFill="1" applyFont="1"/>
    <xf borderId="25" fillId="2" fontId="1" numFmtId="0" xfId="0" applyAlignment="1" applyBorder="1" applyFont="1">
      <alignment horizontal="center" vertical="center"/>
    </xf>
    <xf borderId="26" fillId="0" fontId="3" numFmtId="0" xfId="0" applyBorder="1" applyFont="1"/>
    <xf borderId="15" fillId="2" fontId="1" numFmtId="0" xfId="0" applyAlignment="1" applyBorder="1" applyFont="1">
      <alignment horizontal="center" shrinkToFit="0" vertical="center" wrapText="1"/>
    </xf>
    <xf borderId="15" fillId="2" fontId="1" numFmtId="0" xfId="0" applyAlignment="1" applyBorder="1" applyFont="1">
      <alignment horizontal="center" vertical="center"/>
    </xf>
    <xf borderId="0" fillId="0" fontId="18" numFmtId="0" xfId="0" applyAlignment="1" applyFont="1">
      <alignment horizontal="center" vertical="center"/>
    </xf>
    <xf borderId="0" fillId="0" fontId="19" numFmtId="0" xfId="0" applyAlignment="1" applyFont="1">
      <alignment vertical="center"/>
    </xf>
    <xf borderId="27" fillId="11" fontId="6" numFmtId="0" xfId="0" applyAlignment="1" applyBorder="1" applyFill="1" applyFont="1">
      <alignment horizontal="center" shrinkToFit="0" vertical="center" wrapText="1"/>
    </xf>
    <xf borderId="27" fillId="11" fontId="6" numFmtId="0" xfId="0" applyAlignment="1" applyBorder="1" applyFont="1">
      <alignment horizontal="center" shrinkToFit="0" wrapText="1"/>
    </xf>
    <xf borderId="27" fillId="11" fontId="20" numFmtId="0" xfId="0" applyAlignment="1" applyBorder="1" applyFont="1">
      <alignment horizontal="center" shrinkToFit="0" vertical="center" wrapText="1"/>
    </xf>
    <xf borderId="27" fillId="11" fontId="21" numFmtId="0" xfId="0" applyAlignment="1" applyBorder="1" applyFont="1">
      <alignment horizontal="center" vertical="center"/>
    </xf>
    <xf borderId="27" fillId="6" fontId="6" numFmtId="0" xfId="0" applyAlignment="1" applyBorder="1" applyFont="1">
      <alignment horizontal="center"/>
    </xf>
    <xf borderId="28" fillId="0" fontId="4" numFmtId="0" xfId="0" applyBorder="1" applyFont="1"/>
    <xf borderId="27" fillId="0" fontId="4" numFmtId="0" xfId="0" applyAlignment="1" applyBorder="1" applyFont="1">
      <alignment horizontal="center" vertical="center"/>
    </xf>
    <xf borderId="27" fillId="10" fontId="4" numFmtId="0" xfId="0" applyAlignment="1" applyBorder="1" applyFont="1">
      <alignment horizontal="center" shrinkToFit="0" vertical="center" wrapText="1"/>
    </xf>
    <xf borderId="27" fillId="0" fontId="4" numFmtId="0" xfId="0" applyAlignment="1" applyBorder="1" applyFont="1">
      <alignment horizontal="center" shrinkToFit="0" vertical="center" wrapText="1"/>
    </xf>
    <xf borderId="27" fillId="0" fontId="4" numFmtId="0" xfId="0" applyAlignment="1" applyBorder="1" applyFont="1">
      <alignment horizontal="left" vertical="center"/>
    </xf>
    <xf borderId="27" fillId="9" fontId="22" numFmtId="0" xfId="0" applyAlignment="1" applyBorder="1" applyFont="1">
      <alignment horizontal="left" shrinkToFit="0" vertical="center" wrapText="1"/>
    </xf>
    <xf borderId="27" fillId="0" fontId="4" numFmtId="0" xfId="0" applyAlignment="1" applyBorder="1" applyFont="1">
      <alignment vertical="center"/>
    </xf>
    <xf borderId="28" fillId="0" fontId="4" numFmtId="0" xfId="0" applyAlignment="1" applyBorder="1" applyFont="1">
      <alignment vertical="center"/>
    </xf>
    <xf borderId="27" fillId="9" fontId="22" numFmtId="0" xfId="0" applyAlignment="1" applyBorder="1" applyFont="1">
      <alignment horizontal="center" shrinkToFit="0" vertical="center" wrapText="1"/>
    </xf>
    <xf borderId="29" fillId="0" fontId="4" numFmtId="0" xfId="0" applyAlignment="1" applyBorder="1" applyFont="1">
      <alignment horizontal="center" vertical="center"/>
    </xf>
    <xf borderId="30" fillId="0" fontId="4" numFmtId="0" xfId="0" applyAlignment="1" applyBorder="1" applyFont="1">
      <alignment horizontal="center" shrinkToFit="0" vertical="center" wrapText="1"/>
    </xf>
    <xf borderId="27" fillId="0" fontId="23" numFmtId="0" xfId="0" applyAlignment="1" applyBorder="1" applyFont="1">
      <alignment horizontal="center" shrinkToFit="0" vertical="center" wrapText="1"/>
    </xf>
    <xf borderId="27" fillId="0" fontId="4" numFmtId="0" xfId="0" applyBorder="1" applyFont="1"/>
    <xf borderId="27" fillId="9" fontId="4" numFmtId="0" xfId="0" applyAlignment="1" applyBorder="1" applyFont="1">
      <alignment shrinkToFit="0" wrapText="1"/>
    </xf>
    <xf borderId="0" fillId="0" fontId="24" numFmtId="0" xfId="0" applyAlignment="1" applyFont="1">
      <alignment vertical="center"/>
    </xf>
    <xf borderId="0" fillId="0" fontId="6" numFmtId="0" xfId="0" applyAlignment="1" applyFont="1">
      <alignment horizontal="center" vertical="center"/>
    </xf>
    <xf borderId="0" fillId="0" fontId="24" numFmtId="0" xfId="0" applyAlignment="1" applyFont="1">
      <alignment horizontal="center" vertical="center"/>
    </xf>
    <xf borderId="15" fillId="8" fontId="24" numFmtId="0" xfId="0" applyAlignment="1" applyBorder="1" applyFont="1">
      <alignment horizontal="center" vertical="center"/>
    </xf>
    <xf borderId="15" fillId="9" fontId="24" numFmtId="0" xfId="0" applyAlignment="1" applyBorder="1" applyFont="1">
      <alignment horizontal="center" vertical="center"/>
    </xf>
    <xf borderId="15" fillId="12" fontId="24" numFmtId="0" xfId="0" applyAlignment="1" applyBorder="1" applyFill="1" applyFont="1">
      <alignment horizontal="center" vertical="center"/>
    </xf>
    <xf borderId="0" fillId="0" fontId="6" numFmtId="0" xfId="0" applyAlignment="1" applyFont="1">
      <alignment vertical="center"/>
    </xf>
    <xf borderId="0" fillId="0" fontId="24" numFmtId="164" xfId="0" applyAlignment="1" applyFont="1" applyNumberFormat="1">
      <alignment horizontal="center" vertical="center"/>
    </xf>
    <xf borderId="15" fillId="8" fontId="24" numFmtId="164" xfId="0" applyAlignment="1" applyBorder="1" applyFont="1" applyNumberFormat="1">
      <alignment horizontal="center" vertical="center"/>
    </xf>
    <xf borderId="15" fillId="9" fontId="24" numFmtId="164" xfId="0" applyAlignment="1" applyBorder="1" applyFont="1" applyNumberFormat="1">
      <alignment horizontal="center" vertical="center"/>
    </xf>
    <xf borderId="31" fillId="0" fontId="3" numFmtId="0" xfId="0" applyBorder="1" applyFont="1"/>
    <xf borderId="32" fillId="0" fontId="4" numFmtId="0" xfId="0" applyAlignment="1" applyBorder="1" applyFont="1">
      <alignment shrinkToFit="0" vertical="center" wrapText="1"/>
    </xf>
    <xf borderId="33" fillId="0" fontId="4" numFmtId="0" xfId="0" applyAlignment="1" applyBorder="1" applyFont="1">
      <alignment shrinkToFit="0" vertical="center" wrapText="1"/>
    </xf>
    <xf borderId="0" fillId="0" fontId="5" numFmtId="0" xfId="0" applyAlignment="1" applyFont="1">
      <alignment horizontal="center" vertical="center"/>
    </xf>
    <xf borderId="15" fillId="8" fontId="5" numFmtId="0" xfId="0" applyAlignment="1" applyBorder="1" applyFont="1">
      <alignment horizontal="center" vertical="center"/>
    </xf>
    <xf borderId="15" fillId="7" fontId="5" numFmtId="0" xfId="0" applyAlignment="1" applyBorder="1" applyFont="1">
      <alignment horizontal="center" vertical="center"/>
    </xf>
    <xf borderId="15" fillId="13" fontId="5" numFmtId="0" xfId="0" applyAlignment="1" applyBorder="1" applyFill="1" applyFont="1">
      <alignment horizontal="center" shrinkToFit="0" vertical="center" wrapText="1"/>
    </xf>
    <xf borderId="15" fillId="12" fontId="5" numFmtId="0" xfId="0" applyAlignment="1" applyBorder="1" applyFont="1">
      <alignment horizontal="center" vertical="center"/>
    </xf>
    <xf borderId="34" fillId="9" fontId="25" numFmtId="0" xfId="0" applyAlignment="1" applyBorder="1" applyFont="1">
      <alignment horizontal="left" vertical="center"/>
    </xf>
    <xf borderId="35" fillId="0" fontId="3" numFmtId="0" xfId="0" applyBorder="1" applyFont="1"/>
    <xf borderId="36" fillId="0" fontId="3" numFmtId="0" xfId="0" applyBorder="1" applyFont="1"/>
    <xf borderId="15" fillId="14" fontId="5" numFmtId="0" xfId="0" applyAlignment="1" applyBorder="1" applyFill="1" applyFont="1">
      <alignment horizontal="center" vertical="center"/>
    </xf>
    <xf borderId="15" fillId="14" fontId="25" numFmtId="0" xfId="0" applyAlignment="1" applyBorder="1" applyFont="1">
      <alignment horizontal="center" vertical="center"/>
    </xf>
    <xf borderId="15" fillId="14" fontId="5" numFmtId="0" xfId="0" applyAlignment="1" applyBorder="1" applyFont="1">
      <alignment horizontal="center" shrinkToFit="0" vertical="center" wrapText="1"/>
    </xf>
    <xf borderId="15" fillId="8" fontId="5" numFmtId="0" xfId="0" applyAlignment="1" applyBorder="1" applyFont="1">
      <alignment vertical="center"/>
    </xf>
    <xf borderId="15" fillId="14" fontId="25" numFmtId="0" xfId="0" applyAlignment="1" applyBorder="1" applyFont="1">
      <alignment horizontal="center" shrinkToFit="0" vertical="center" wrapText="1"/>
    </xf>
    <xf borderId="37" fillId="0" fontId="3" numFmtId="0" xfId="0" applyBorder="1" applyFont="1"/>
    <xf borderId="38" fillId="0" fontId="3" numFmtId="0" xfId="0" applyBorder="1" applyFont="1"/>
    <xf borderId="15" fillId="7" fontId="4" numFmtId="0" xfId="0" applyAlignment="1" applyBorder="1" applyFont="1">
      <alignment horizontal="center" shrinkToFit="0" vertical="center" wrapText="1"/>
    </xf>
    <xf borderId="15" fillId="15" fontId="5" numFmtId="0" xfId="0" applyAlignment="1" applyBorder="1" applyFill="1" applyFont="1">
      <alignment horizontal="center" shrinkToFit="0" vertical="center" wrapText="1"/>
    </xf>
    <xf borderId="33" fillId="0" fontId="5" numFmtId="0" xfId="0" applyAlignment="1" applyBorder="1" applyFont="1">
      <alignment vertical="center"/>
    </xf>
    <xf borderId="15" fillId="6" fontId="4" numFmtId="0" xfId="0" applyAlignment="1" applyBorder="1" applyFont="1">
      <alignment horizontal="center" shrinkToFit="0" vertical="center" wrapText="1"/>
    </xf>
    <xf borderId="39" fillId="0" fontId="3" numFmtId="0" xfId="0" applyBorder="1" applyFont="1"/>
    <xf borderId="40" fillId="0" fontId="3" numFmtId="0" xfId="0" applyBorder="1" applyFont="1"/>
    <xf borderId="41" fillId="0" fontId="3" numFmtId="0" xfId="0" applyBorder="1" applyFont="1"/>
    <xf borderId="25" fillId="2" fontId="13" numFmtId="0" xfId="0" applyAlignment="1" applyBorder="1" applyFont="1">
      <alignment horizontal="center"/>
    </xf>
    <xf borderId="42" fillId="16" fontId="1" numFmtId="0" xfId="0" applyAlignment="1" applyBorder="1" applyFill="1" applyFont="1">
      <alignment horizontal="center" vertical="center"/>
    </xf>
    <xf borderId="43" fillId="0" fontId="3" numFmtId="0" xfId="0" applyBorder="1" applyFont="1"/>
    <xf borderId="44" fillId="16" fontId="1" numFmtId="0" xfId="0" applyAlignment="1" applyBorder="1" applyFont="1">
      <alignment horizontal="center"/>
    </xf>
    <xf borderId="42" fillId="17" fontId="1" numFmtId="0" xfId="0" applyAlignment="1" applyBorder="1" applyFill="1" applyFont="1">
      <alignment horizontal="center"/>
    </xf>
    <xf borderId="45" fillId="0" fontId="3" numFmtId="0" xfId="0" applyBorder="1" applyFont="1"/>
    <xf borderId="15" fillId="7" fontId="6" numFmtId="0" xfId="0" applyAlignment="1" applyBorder="1" applyFont="1">
      <alignment horizontal="center" vertical="center"/>
    </xf>
    <xf borderId="15" fillId="6" fontId="6" numFmtId="0" xfId="0" applyAlignment="1" applyBorder="1" applyFont="1">
      <alignment horizontal="center" vertical="center"/>
    </xf>
    <xf borderId="25" fillId="8" fontId="13" numFmtId="0" xfId="0" applyAlignment="1" applyBorder="1" applyFont="1">
      <alignment horizontal="center"/>
    </xf>
    <xf borderId="15" fillId="7" fontId="4" numFmtId="0" xfId="0" applyAlignment="1" applyBorder="1" applyFont="1">
      <alignment horizontal="center" vertical="center"/>
    </xf>
    <xf borderId="46" fillId="8" fontId="13" numFmtId="0" xfId="0" applyAlignment="1" applyBorder="1" applyFont="1">
      <alignment horizontal="center" vertical="center"/>
    </xf>
    <xf borderId="15" fillId="3" fontId="4" numFmtId="0" xfId="0" applyAlignment="1" applyBorder="1" applyFont="1">
      <alignment horizontal="left"/>
    </xf>
    <xf borderId="15" fillId="12" fontId="4" numFmtId="0" xfId="0" applyAlignment="1" applyBorder="1" applyFont="1">
      <alignment horizontal="center" vertical="center"/>
    </xf>
    <xf borderId="15" fillId="5" fontId="4" numFmtId="0" xfId="0" applyAlignment="1" applyBorder="1" applyFont="1">
      <alignment horizontal="center" vertical="center"/>
    </xf>
    <xf borderId="47" fillId="0" fontId="3" numFmtId="0" xfId="0" applyBorder="1" applyFont="1"/>
    <xf borderId="15" fillId="12" fontId="5" numFmtId="0" xfId="0" applyAlignment="1" applyBorder="1" applyFont="1">
      <alignment vertical="center"/>
    </xf>
    <xf borderId="23" fillId="18" fontId="21" numFmtId="0" xfId="0" applyAlignment="1" applyBorder="1" applyFill="1" applyFont="1">
      <alignment horizontal="left" vertical="center"/>
    </xf>
    <xf borderId="23" fillId="18" fontId="5" numFmtId="0" xfId="0" applyAlignment="1" applyBorder="1" applyFont="1">
      <alignment vertical="center"/>
    </xf>
    <xf borderId="23" fillId="18" fontId="5" numFmtId="0" xfId="0" applyAlignment="1" applyBorder="1" applyFont="1">
      <alignment horizontal="center" vertical="center"/>
    </xf>
    <xf borderId="23" fillId="18" fontId="26" numFmtId="0" xfId="0" applyAlignment="1" applyBorder="1" applyFont="1">
      <alignment horizontal="center" vertical="center"/>
    </xf>
    <xf borderId="15" fillId="5" fontId="27" numFmtId="0" xfId="0" applyAlignment="1" applyBorder="1" applyFont="1">
      <alignment vertical="center"/>
    </xf>
    <xf borderId="15" fillId="5" fontId="5" numFmtId="0" xfId="0" applyAlignment="1" applyBorder="1" applyFont="1">
      <alignment vertical="center"/>
    </xf>
    <xf borderId="23" fillId="18" fontId="21" numFmtId="0" xfId="0" applyAlignment="1" applyBorder="1" applyFont="1">
      <alignment horizontal="left"/>
    </xf>
    <xf borderId="48" fillId="0" fontId="3" numFmtId="0" xfId="0" applyBorder="1" applyFont="1"/>
    <xf borderId="23" fillId="18" fontId="4" numFmtId="0" xfId="0" applyBorder="1" applyFont="1"/>
    <xf borderId="23" fillId="18" fontId="4" numFmtId="0" xfId="0" applyAlignment="1" applyBorder="1" applyFont="1">
      <alignment horizontal="center"/>
    </xf>
    <xf borderId="23" fillId="18" fontId="13" numFmtId="0" xfId="0" applyAlignment="1" applyBorder="1" applyFont="1">
      <alignment horizontal="center"/>
    </xf>
    <xf borderId="49" fillId="8" fontId="13" numFmtId="0" xfId="0" applyAlignment="1" applyBorder="1" applyFont="1">
      <alignment horizontal="center" vertical="center"/>
    </xf>
    <xf borderId="46" fillId="9" fontId="4" numFmtId="0" xfId="0" applyAlignment="1" applyBorder="1" applyFont="1">
      <alignment horizontal="center" vertical="center"/>
    </xf>
    <xf borderId="15" fillId="9" fontId="28" numFmtId="0" xfId="0" applyAlignment="1" applyBorder="1" applyFont="1">
      <alignment horizontal="center" shrinkToFit="0" vertical="center" wrapText="1"/>
    </xf>
    <xf borderId="50" fillId="8" fontId="13" numFmtId="0" xfId="0" applyAlignment="1" applyBorder="1" applyFont="1">
      <alignment horizontal="center" vertical="center"/>
    </xf>
    <xf borderId="51" fillId="0" fontId="3" numFmtId="0" xfId="0" applyBorder="1" applyFont="1"/>
    <xf borderId="50" fillId="9" fontId="29" numFmtId="0" xfId="0" applyAlignment="1" applyBorder="1" applyFont="1">
      <alignment horizontal="center" shrinkToFit="0" vertical="center" wrapText="1"/>
    </xf>
    <xf borderId="52" fillId="8" fontId="1" numFmtId="0" xfId="0" applyAlignment="1" applyBorder="1" applyFont="1">
      <alignment horizontal="center" vertical="center"/>
    </xf>
    <xf borderId="53" fillId="0" fontId="3" numFmtId="0" xfId="0" applyBorder="1" applyFont="1"/>
    <xf borderId="15" fillId="12" fontId="5" numFmtId="0" xfId="0" applyBorder="1" applyFont="1"/>
    <xf borderId="54" fillId="0" fontId="30" numFmtId="0" xfId="0" applyAlignment="1" applyBorder="1" applyFont="1">
      <alignment horizontal="center" vertical="center"/>
    </xf>
    <xf borderId="54" fillId="0" fontId="31" numFmtId="0" xfId="0" applyAlignment="1" applyBorder="1" applyFont="1">
      <alignment horizontal="center" vertical="center"/>
    </xf>
    <xf borderId="54" fillId="0" fontId="4" numFmtId="0" xfId="0" applyBorder="1" applyFont="1"/>
    <xf borderId="49" fillId="8" fontId="4" numFmtId="0" xfId="0" applyBorder="1" applyFont="1"/>
    <xf borderId="52" fillId="8" fontId="32" numFmtId="0" xfId="0" applyAlignment="1" applyBorder="1" applyFont="1">
      <alignment horizontal="center" shrinkToFit="0" vertical="center" wrapText="1"/>
    </xf>
    <xf borderId="54" fillId="0" fontId="28" numFmtId="0" xfId="0" applyAlignment="1" applyBorder="1" applyFont="1">
      <alignment shrinkToFit="0" vertical="center" wrapText="1"/>
    </xf>
    <xf borderId="54" fillId="0" fontId="33" numFmtId="0" xfId="0" applyAlignment="1" applyBorder="1" applyFont="1">
      <alignment horizontal="center" shrinkToFit="0" vertical="center" wrapText="1"/>
    </xf>
    <xf borderId="54" fillId="0" fontId="28" numFmtId="0" xfId="0" applyAlignment="1" applyBorder="1" applyFont="1">
      <alignment horizontal="center" shrinkToFit="0" vertical="center" wrapText="1"/>
    </xf>
    <xf borderId="52" fillId="8" fontId="1" numFmtId="0" xfId="0" applyAlignment="1" applyBorder="1" applyFont="1">
      <alignment horizontal="center"/>
    </xf>
    <xf borderId="55" fillId="19" fontId="13" numFmtId="0" xfId="0" applyAlignment="1" applyBorder="1" applyFill="1" applyFont="1">
      <alignment horizontal="center" vertical="center"/>
    </xf>
    <xf borderId="55" fillId="9" fontId="34" numFmtId="0" xfId="0" applyAlignment="1" applyBorder="1" applyFont="1">
      <alignment horizontal="center" vertical="center"/>
    </xf>
    <xf borderId="56" fillId="8" fontId="5" numFmtId="0" xfId="0" applyAlignment="1" applyBorder="1" applyFont="1">
      <alignment vertical="center"/>
    </xf>
    <xf borderId="56" fillId="6" fontId="35" numFmtId="0" xfId="0" applyAlignment="1" applyBorder="1" applyFont="1">
      <alignment horizontal="center" shrinkToFit="0" vertical="center" wrapText="1"/>
    </xf>
    <xf borderId="57" fillId="0" fontId="3" numFmtId="0" xfId="0" applyBorder="1" applyFont="1"/>
    <xf borderId="56" fillId="9" fontId="29" numFmtId="0" xfId="0" applyAlignment="1" applyBorder="1" applyFont="1">
      <alignment horizontal="center" shrinkToFit="0" vertical="center" wrapText="1"/>
    </xf>
    <xf borderId="56" fillId="9" fontId="36" numFmtId="0" xfId="0" applyAlignment="1" applyBorder="1" applyFont="1">
      <alignment horizontal="center" shrinkToFit="0" vertical="center" wrapText="1"/>
    </xf>
    <xf borderId="58" fillId="9" fontId="36" numFmtId="0" xfId="0" applyAlignment="1" applyBorder="1" applyFont="1">
      <alignment horizontal="center" shrinkToFit="0" vertical="center" wrapText="1"/>
    </xf>
    <xf borderId="55" fillId="9" fontId="4" numFmtId="0" xfId="0" applyAlignment="1" applyBorder="1" applyFont="1">
      <alignment horizontal="center" vertical="center"/>
    </xf>
    <xf borderId="56" fillId="20" fontId="5" numFmtId="0" xfId="0" applyAlignment="1" applyBorder="1" applyFill="1" applyFont="1">
      <alignment vertical="center"/>
    </xf>
    <xf borderId="56" fillId="9" fontId="4" numFmtId="0" xfId="0" applyAlignment="1" applyBorder="1" applyFont="1">
      <alignment horizontal="center" vertical="center"/>
    </xf>
    <xf borderId="56" fillId="6" fontId="17" numFmtId="0" xfId="0" applyAlignment="1" applyBorder="1" applyFont="1">
      <alignment horizontal="center" shrinkToFit="0" vertical="center" wrapText="1"/>
    </xf>
    <xf borderId="59" fillId="0" fontId="3" numFmtId="0" xfId="0" applyBorder="1" applyFont="1"/>
    <xf borderId="60" fillId="8" fontId="5" numFmtId="0" xfId="0" applyAlignment="1" applyBorder="1" applyFont="1">
      <alignment vertical="center"/>
    </xf>
    <xf borderId="60" fillId="9" fontId="29" numFmtId="0" xfId="0" applyAlignment="1" applyBorder="1" applyFont="1">
      <alignment horizontal="center" shrinkToFit="0" vertical="center" wrapText="1"/>
    </xf>
    <xf borderId="15" fillId="6" fontId="37" numFmtId="0" xfId="0" applyAlignment="1" applyBorder="1" applyFont="1">
      <alignment horizontal="center" shrinkToFit="0" vertical="center" wrapText="1"/>
    </xf>
    <xf borderId="50" fillId="8" fontId="5" numFmtId="0" xfId="0" applyAlignment="1" applyBorder="1" applyFont="1">
      <alignment vertical="center"/>
    </xf>
    <xf borderId="0" fillId="0" fontId="29" numFmtId="0" xfId="0" applyAlignment="1" applyFont="1">
      <alignment horizontal="center" shrinkToFit="0" vertical="center" wrapText="1"/>
    </xf>
    <xf borderId="27" fillId="20" fontId="6" numFmtId="0" xfId="0" applyAlignment="1" applyBorder="1" applyFont="1">
      <alignment horizontal="center" shrinkToFit="0" vertical="center" wrapText="1"/>
    </xf>
    <xf borderId="61" fillId="0" fontId="4" numFmtId="0" xfId="0" applyAlignment="1" applyBorder="1" applyFont="1">
      <alignment horizontal="center" shrinkToFit="0" vertical="center" wrapText="1"/>
    </xf>
    <xf borderId="62" fillId="0" fontId="3" numFmtId="0" xfId="0" applyBorder="1" applyFont="1"/>
    <xf borderId="63" fillId="0" fontId="3" numFmtId="0" xfId="0" applyBorder="1" applyFont="1"/>
    <xf borderId="27" fillId="20" fontId="4" numFmtId="0" xfId="0" applyAlignment="1" applyBorder="1" applyFont="1">
      <alignment horizontal="center" shrinkToFit="0" vertical="center" wrapText="1"/>
    </xf>
    <xf borderId="61" fillId="20" fontId="4" numFmtId="0" xfId="0" applyAlignment="1" applyBorder="1" applyFont="1">
      <alignment horizontal="center" shrinkToFit="0" vertical="center" wrapText="1"/>
    </xf>
    <xf borderId="64" fillId="0" fontId="4" numFmtId="0" xfId="0" applyAlignment="1" applyBorder="1" applyFont="1">
      <alignment vertical="center"/>
    </xf>
    <xf borderId="65" fillId="0" fontId="4" numFmtId="0" xfId="0" applyAlignment="1" applyBorder="1" applyFont="1">
      <alignment vertical="center"/>
    </xf>
    <xf borderId="61" fillId="0" fontId="6" numFmtId="0" xfId="0" applyAlignment="1" applyBorder="1" applyFont="1">
      <alignment horizontal="center" shrinkToFit="0" vertical="center" wrapText="1"/>
    </xf>
    <xf borderId="19" fillId="0" fontId="2" numFmtId="0" xfId="0" applyAlignment="1" applyBorder="1" applyFont="1">
      <alignment horizontal="center" shrinkToFit="0" vertical="center" wrapText="1"/>
    </xf>
    <xf borderId="17" fillId="0" fontId="3" numFmtId="0" xfId="0" applyBorder="1" applyFont="1"/>
    <xf borderId="66" fillId="0" fontId="3" numFmtId="0" xfId="0" applyBorder="1" applyFont="1"/>
    <xf borderId="61" fillId="0" fontId="4" numFmtId="164" xfId="0" applyAlignment="1" applyBorder="1" applyFont="1" applyNumberFormat="1">
      <alignment horizontal="center" shrinkToFit="0" vertical="center" wrapText="1"/>
    </xf>
    <xf borderId="67" fillId="0" fontId="3" numFmtId="0" xfId="0" applyBorder="1" applyFont="1"/>
    <xf borderId="61" fillId="10" fontId="2" numFmtId="0" xfId="0" applyAlignment="1" applyBorder="1" applyFont="1">
      <alignment horizontal="center" shrinkToFit="0" vertical="center" wrapText="1"/>
    </xf>
    <xf borderId="27" fillId="13" fontId="6" numFmtId="0" xfId="0" applyAlignment="1" applyBorder="1" applyFont="1">
      <alignment horizontal="center" shrinkToFit="0" vertical="center" wrapText="1"/>
    </xf>
    <xf borderId="27" fillId="7" fontId="20" numFmtId="0" xfId="0" applyAlignment="1" applyBorder="1" applyFont="1">
      <alignment horizontal="center" shrinkToFit="0" vertical="center" wrapText="1"/>
    </xf>
    <xf borderId="27" fillId="7" fontId="6" numFmtId="0" xfId="0" applyAlignment="1" applyBorder="1" applyFont="1">
      <alignment horizontal="center" shrinkToFit="0" wrapText="1"/>
    </xf>
    <xf borderId="27" fillId="10" fontId="6" numFmtId="0" xfId="0" applyAlignment="1" applyBorder="1" applyFont="1">
      <alignment horizontal="center" shrinkToFit="0" vertical="center" wrapText="1"/>
    </xf>
    <xf borderId="30" fillId="20" fontId="6" numFmtId="0" xfId="0" applyAlignment="1" applyBorder="1" applyFont="1">
      <alignment horizontal="center" shrinkToFit="0" vertical="center" wrapText="1"/>
    </xf>
    <xf borderId="27" fillId="10" fontId="4" numFmtId="0" xfId="0" applyAlignment="1" applyBorder="1" applyFont="1">
      <alignment horizontal="center" vertical="center"/>
    </xf>
    <xf borderId="68" fillId="0" fontId="3" numFmtId="0" xfId="0" applyBorder="1" applyFont="1"/>
    <xf borderId="29" fillId="0" fontId="3" numFmtId="0" xfId="0" applyBorder="1" applyFont="1"/>
    <xf borderId="61" fillId="10" fontId="4" numFmtId="0" xfId="0" applyAlignment="1" applyBorder="1" applyFont="1">
      <alignment horizontal="center" vertical="center"/>
    </xf>
    <xf borderId="0" fillId="0" fontId="4" numFmtId="0" xfId="0" applyAlignment="1" applyFont="1">
      <alignment vertical="center"/>
    </xf>
    <xf borderId="7" fillId="0" fontId="4" numFmtId="0" xfId="0" applyAlignment="1" applyBorder="1" applyFont="1">
      <alignment vertical="center"/>
    </xf>
    <xf borderId="7" fillId="0" fontId="4" numFmtId="0" xfId="0" applyAlignment="1" applyBorder="1" applyFont="1">
      <alignment shrinkToFit="0" vertical="center" wrapText="1"/>
    </xf>
    <xf borderId="69" fillId="0" fontId="4" numFmtId="0" xfId="0" applyAlignment="1" applyBorder="1" applyFont="1">
      <alignment vertical="center"/>
    </xf>
    <xf borderId="70" fillId="0" fontId="4" numFmtId="0" xfId="0" applyAlignment="1" applyBorder="1" applyFont="1">
      <alignment vertical="center"/>
    </xf>
    <xf borderId="61" fillId="2" fontId="1" numFmtId="0" xfId="0" applyAlignment="1" applyBorder="1" applyFont="1">
      <alignment horizontal="center" shrinkToFit="0" vertical="center" wrapText="1"/>
    </xf>
    <xf borderId="71" fillId="0" fontId="3" numFmtId="0" xfId="0" applyBorder="1" applyFont="1"/>
    <xf borderId="72" fillId="2" fontId="1" numFmtId="0" xfId="0" applyAlignment="1" applyBorder="1" applyFont="1">
      <alignment horizontal="center" shrinkToFit="0" vertical="center" wrapText="1"/>
    </xf>
    <xf borderId="27" fillId="12" fontId="21" numFmtId="0" xfId="0" applyAlignment="1" applyBorder="1" applyFont="1">
      <alignment horizontal="center" shrinkToFit="0" vertical="center" wrapText="1"/>
    </xf>
    <xf borderId="73" fillId="11" fontId="20" numFmtId="0" xfId="0" applyAlignment="1" applyBorder="1" applyFont="1">
      <alignment horizontal="center" shrinkToFit="0" vertical="center" wrapText="1"/>
    </xf>
    <xf borderId="73" fillId="21" fontId="20" numFmtId="0" xfId="0" applyAlignment="1" applyBorder="1" applyFill="1" applyFont="1">
      <alignment horizontal="center" shrinkToFit="0" vertical="center" wrapText="1"/>
    </xf>
    <xf borderId="74" fillId="3" fontId="4" numFmtId="0" xfId="0" applyAlignment="1" applyBorder="1" applyFont="1">
      <alignment horizontal="center" vertical="center"/>
    </xf>
    <xf borderId="75" fillId="0" fontId="4" numFmtId="0" xfId="0" applyAlignment="1" applyBorder="1" applyFont="1">
      <alignment horizontal="center" vertical="center"/>
    </xf>
    <xf borderId="76" fillId="0" fontId="4" numFmtId="0" xfId="0" applyAlignment="1" applyBorder="1" applyFont="1">
      <alignment horizontal="center" vertical="center"/>
    </xf>
    <xf borderId="76" fillId="12" fontId="23" numFmtId="0" xfId="0" applyAlignment="1" applyBorder="1" applyFont="1">
      <alignment horizontal="center" shrinkToFit="0" vertical="center" wrapText="1"/>
    </xf>
    <xf borderId="77" fillId="6" fontId="4" numFmtId="0" xfId="0" applyAlignment="1" applyBorder="1" applyFont="1">
      <alignment horizontal="center" vertical="center"/>
    </xf>
    <xf borderId="77" fillId="6" fontId="4" numFmtId="0" xfId="0" applyAlignment="1" applyBorder="1" applyFont="1">
      <alignment vertical="center"/>
    </xf>
    <xf borderId="76" fillId="9" fontId="4" numFmtId="0" xfId="0" applyAlignment="1" applyBorder="1" applyFont="1">
      <alignment horizontal="left" vertical="center"/>
    </xf>
    <xf borderId="77" fillId="6" fontId="4" numFmtId="0" xfId="0" applyAlignment="1" applyBorder="1" applyFont="1">
      <alignment horizontal="center" shrinkToFit="0" vertical="center" wrapText="1"/>
    </xf>
    <xf borderId="77" fillId="6" fontId="4" numFmtId="0" xfId="0" applyAlignment="1" applyBorder="1" applyFont="1">
      <alignment shrinkToFit="0" vertical="center" wrapText="1"/>
    </xf>
    <xf borderId="78" fillId="12" fontId="23" numFmtId="0" xfId="0" applyAlignment="1" applyBorder="1" applyFont="1">
      <alignment horizontal="center" shrinkToFit="0" vertical="center" wrapText="1"/>
    </xf>
    <xf borderId="30" fillId="20" fontId="4" numFmtId="0" xfId="0" applyAlignment="1" applyBorder="1" applyFont="1">
      <alignment horizontal="center" shrinkToFit="0" vertical="center" wrapText="1"/>
    </xf>
    <xf borderId="27" fillId="12" fontId="4" numFmtId="0" xfId="0" applyAlignment="1" applyBorder="1" applyFont="1">
      <alignment horizontal="center" vertical="center"/>
    </xf>
    <xf borderId="79" fillId="0" fontId="3" numFmtId="0" xfId="0" applyBorder="1" applyFont="1"/>
    <xf borderId="80" fillId="0" fontId="3" numFmtId="0" xfId="0" applyBorder="1" applyFont="1"/>
    <xf borderId="27" fillId="6" fontId="4" numFmtId="0" xfId="0" applyAlignment="1" applyBorder="1" applyFont="1">
      <alignment horizontal="center" vertical="center"/>
    </xf>
    <xf borderId="27" fillId="6" fontId="4" numFmtId="0" xfId="0" applyAlignment="1" applyBorder="1" applyFont="1">
      <alignment vertical="center"/>
    </xf>
    <xf borderId="27" fillId="6" fontId="4" numFmtId="0" xfId="0" applyAlignment="1" applyBorder="1" applyFont="1">
      <alignment horizontal="center" shrinkToFit="0" vertical="center" wrapText="1"/>
    </xf>
    <xf borderId="27" fillId="6" fontId="4" numFmtId="0" xfId="0" applyAlignment="1" applyBorder="1" applyFont="1">
      <alignment shrinkToFit="0" vertical="center" wrapText="1"/>
    </xf>
    <xf borderId="81" fillId="12" fontId="23" numFmtId="0" xfId="0" applyAlignment="1" applyBorder="1" applyFont="1">
      <alignment horizontal="center" shrinkToFit="0" vertical="center" wrapText="1"/>
    </xf>
    <xf borderId="30" fillId="0" fontId="4" numFmtId="0" xfId="0" applyAlignment="1" applyBorder="1" applyFont="1">
      <alignment horizontal="center" vertical="center"/>
    </xf>
    <xf borderId="30" fillId="12" fontId="23" numFmtId="0" xfId="0" applyAlignment="1" applyBorder="1" applyFont="1">
      <alignment horizontal="center" shrinkToFit="0" vertical="center" wrapText="1"/>
    </xf>
    <xf borderId="30" fillId="9" fontId="4" numFmtId="0" xfId="0" applyAlignment="1" applyBorder="1" applyFont="1">
      <alignment horizontal="left" vertical="center"/>
    </xf>
    <xf borderId="82" fillId="0" fontId="3" numFmtId="0" xfId="0" applyBorder="1" applyFont="1"/>
    <xf borderId="83" fillId="0" fontId="3" numFmtId="0" xfId="0" applyBorder="1" applyFont="1"/>
    <xf borderId="84" fillId="0" fontId="3" numFmtId="0" xfId="0" applyBorder="1" applyFont="1"/>
    <xf borderId="85" fillId="6" fontId="4" numFmtId="0" xfId="0" applyAlignment="1" applyBorder="1" applyFont="1">
      <alignment horizontal="center" vertical="center"/>
    </xf>
    <xf borderId="85" fillId="6" fontId="4" numFmtId="0" xfId="0" applyAlignment="1" applyBorder="1" applyFont="1">
      <alignment vertical="center"/>
    </xf>
    <xf borderId="85" fillId="6" fontId="4" numFmtId="0" xfId="0" applyAlignment="1" applyBorder="1" applyFont="1">
      <alignment horizontal="center" shrinkToFit="0" vertical="center" wrapText="1"/>
    </xf>
    <xf borderId="85" fillId="6" fontId="4" numFmtId="0" xfId="0" applyAlignment="1" applyBorder="1" applyFont="1">
      <alignment shrinkToFit="0" vertical="center" wrapText="1"/>
    </xf>
    <xf borderId="86" fillId="12" fontId="23" numFmtId="0" xfId="0" applyAlignment="1" applyBorder="1" applyFont="1">
      <alignment horizontal="center" shrinkToFit="0" vertical="center" wrapText="1"/>
    </xf>
    <xf borderId="87" fillId="3" fontId="4" numFmtId="0" xfId="0" applyAlignment="1" applyBorder="1" applyFont="1">
      <alignment horizontal="center"/>
    </xf>
    <xf borderId="88" fillId="10" fontId="4" numFmtId="0" xfId="0" applyAlignment="1" applyBorder="1" applyFont="1">
      <alignment horizontal="center" vertical="center"/>
    </xf>
    <xf borderId="89" fillId="10" fontId="4" numFmtId="0" xfId="0" applyAlignment="1" applyBorder="1" applyFont="1">
      <alignment horizontal="center" vertical="center"/>
    </xf>
    <xf borderId="89" fillId="12" fontId="23" numFmtId="0" xfId="0" applyAlignment="1" applyBorder="1" applyFont="1">
      <alignment horizontal="center" shrinkToFit="0" vertical="center" wrapText="1"/>
    </xf>
    <xf borderId="89" fillId="10" fontId="4" numFmtId="0" xfId="0" applyAlignment="1" applyBorder="1" applyFont="1">
      <alignment horizontal="center" shrinkToFit="0" vertical="center" wrapText="1"/>
    </xf>
    <xf borderId="89" fillId="9" fontId="4" numFmtId="0" xfId="0" applyAlignment="1" applyBorder="1" applyFont="1">
      <alignment horizontal="left" shrinkToFit="0" vertical="center" wrapText="1"/>
    </xf>
    <xf borderId="90" fillId="11" fontId="5" numFmtId="0" xfId="0" applyAlignment="1" applyBorder="1" applyFont="1">
      <alignment horizontal="center" vertical="center"/>
    </xf>
    <xf borderId="91" fillId="10" fontId="22" numFmtId="0" xfId="0" applyAlignment="1" applyBorder="1" applyFont="1">
      <alignment horizontal="left" shrinkToFit="0" vertical="center" wrapText="1"/>
    </xf>
    <xf borderId="92" fillId="12" fontId="5" numFmtId="0" xfId="0" applyBorder="1" applyFont="1"/>
    <xf borderId="93" fillId="11" fontId="4" numFmtId="0" xfId="0" applyAlignment="1" applyBorder="1" applyFont="1">
      <alignment shrinkToFit="0" vertical="center" wrapText="1"/>
    </xf>
    <xf borderId="94" fillId="0" fontId="4" numFmtId="0" xfId="0" applyAlignment="1" applyBorder="1" applyFont="1">
      <alignment horizontal="center" vertical="center"/>
    </xf>
    <xf borderId="95" fillId="6" fontId="4" numFmtId="0" xfId="0" applyAlignment="1" applyBorder="1" applyFont="1">
      <alignment horizontal="center" vertical="center"/>
    </xf>
    <xf borderId="96" fillId="6" fontId="4" numFmtId="0" xfId="0" applyAlignment="1" applyBorder="1" applyFont="1">
      <alignment horizontal="center" vertical="center"/>
    </xf>
    <xf borderId="96" fillId="6" fontId="4" numFmtId="0" xfId="0" applyAlignment="1" applyBorder="1" applyFont="1">
      <alignment vertical="center"/>
    </xf>
    <xf borderId="95" fillId="6" fontId="38" numFmtId="0" xfId="0" applyAlignment="1" applyBorder="1" applyFont="1">
      <alignment horizontal="left" shrinkToFit="0" vertical="top" wrapText="1"/>
    </xf>
    <xf borderId="95" fillId="6" fontId="4" numFmtId="0" xfId="0" applyAlignment="1" applyBorder="1" applyFont="1">
      <alignment shrinkToFit="0" vertical="center" wrapText="1"/>
    </xf>
    <xf borderId="97" fillId="12" fontId="23" numFmtId="0" xfId="0" applyAlignment="1" applyBorder="1" applyFont="1">
      <alignment horizontal="center" shrinkToFit="0" vertical="center" wrapText="1"/>
    </xf>
    <xf borderId="30" fillId="12" fontId="4" numFmtId="0" xfId="0" applyAlignment="1" applyBorder="1" applyFont="1">
      <alignment horizontal="center" shrinkToFit="0" vertical="center" wrapText="1"/>
    </xf>
    <xf borderId="30" fillId="12" fontId="39" numFmtId="0" xfId="0" applyAlignment="1" applyBorder="1" applyFont="1">
      <alignment horizontal="center" vertical="center"/>
    </xf>
    <xf borderId="94" fillId="0" fontId="3" numFmtId="0" xfId="0" applyBorder="1" applyFont="1"/>
    <xf borderId="54" fillId="0" fontId="3" numFmtId="0" xfId="0" applyBorder="1" applyFont="1"/>
    <xf borderId="98" fillId="0" fontId="3" numFmtId="0" xfId="0" applyBorder="1" applyFont="1"/>
    <xf borderId="96" fillId="6" fontId="40" numFmtId="0" xfId="0" applyAlignment="1" applyBorder="1" applyFont="1">
      <alignment horizontal="center" shrinkToFit="0" vertical="center" wrapText="1"/>
    </xf>
    <xf borderId="99" fillId="0" fontId="3" numFmtId="0" xfId="0" applyBorder="1" applyFont="1"/>
    <xf borderId="30" fillId="7" fontId="4" numFmtId="0" xfId="0" applyAlignment="1" applyBorder="1" applyFont="1">
      <alignment horizontal="center" vertical="center"/>
    </xf>
    <xf borderId="27" fillId="7" fontId="4" numFmtId="0" xfId="0" applyAlignment="1" applyBorder="1" applyFont="1">
      <alignment horizontal="center" vertical="center"/>
    </xf>
    <xf borderId="27" fillId="7" fontId="4" numFmtId="0" xfId="0" applyAlignment="1" applyBorder="1" applyFont="1">
      <alignment vertical="center"/>
    </xf>
    <xf borderId="95" fillId="7" fontId="41" numFmtId="0" xfId="0" applyAlignment="1" applyBorder="1" applyFont="1">
      <alignment shrinkToFit="0" vertical="top" wrapText="1"/>
    </xf>
    <xf borderId="95" fillId="7" fontId="4" numFmtId="0" xfId="0" applyAlignment="1" applyBorder="1" applyFont="1">
      <alignment shrinkToFit="0" vertical="center" wrapText="1"/>
    </xf>
    <xf borderId="97" fillId="12" fontId="42" numFmtId="0" xfId="0" applyAlignment="1" applyBorder="1" applyFont="1">
      <alignment horizontal="center" shrinkToFit="0" vertical="center" wrapText="1"/>
    </xf>
    <xf borderId="73" fillId="7" fontId="4" numFmtId="0" xfId="0" applyAlignment="1" applyBorder="1" applyFont="1">
      <alignment horizontal="center" vertical="center"/>
    </xf>
    <xf borderId="96" fillId="7" fontId="4" numFmtId="0" xfId="0" applyAlignment="1" applyBorder="1" applyFont="1">
      <alignment shrinkToFit="0" vertical="center" wrapText="1"/>
    </xf>
    <xf borderId="96" fillId="7" fontId="43" numFmtId="0" xfId="0" applyAlignment="1" applyBorder="1" applyFont="1">
      <alignment horizontal="center" shrinkToFit="0" vertical="center" wrapText="1"/>
    </xf>
    <xf borderId="30" fillId="14" fontId="4" numFmtId="0" xfId="0" applyAlignment="1" applyBorder="1" applyFont="1">
      <alignment horizontal="center" vertical="center"/>
    </xf>
    <xf borderId="27" fillId="14" fontId="4" numFmtId="0" xfId="0" applyAlignment="1" applyBorder="1" applyFont="1">
      <alignment horizontal="center" vertical="center"/>
    </xf>
    <xf borderId="27" fillId="14" fontId="4" numFmtId="0" xfId="0" applyAlignment="1" applyBorder="1" applyFont="1">
      <alignment vertical="center"/>
    </xf>
    <xf borderId="95" fillId="14" fontId="44" numFmtId="0" xfId="0" applyAlignment="1" applyBorder="1" applyFont="1">
      <alignment shrinkToFit="0" vertical="center" wrapText="1"/>
    </xf>
    <xf borderId="30" fillId="14" fontId="4" numFmtId="0" xfId="0" applyAlignment="1" applyBorder="1" applyFont="1">
      <alignment shrinkToFit="0" vertical="center" wrapText="1"/>
    </xf>
    <xf borderId="100" fillId="12" fontId="45" numFmtId="0" xfId="0" applyAlignment="1" applyBorder="1" applyFont="1">
      <alignment shrinkToFit="0" vertical="center" wrapText="1"/>
    </xf>
    <xf borderId="101" fillId="12" fontId="4" numFmtId="0" xfId="0" applyAlignment="1" applyBorder="1" applyFont="1">
      <alignment horizontal="center" shrinkToFit="0" vertical="center" wrapText="1"/>
    </xf>
    <xf borderId="102" fillId="0" fontId="3" numFmtId="0" xfId="0" applyBorder="1" applyFont="1"/>
    <xf borderId="96" fillId="14" fontId="4" numFmtId="0" xfId="0" applyAlignment="1" applyBorder="1" applyFont="1">
      <alignment shrinkToFit="0" vertical="center" wrapText="1"/>
    </xf>
    <xf borderId="96" fillId="14" fontId="46" numFmtId="0" xfId="0" applyAlignment="1" applyBorder="1" applyFont="1">
      <alignment horizontal="center" shrinkToFit="0" vertical="center" wrapText="1"/>
    </xf>
    <xf borderId="103" fillId="0" fontId="3" numFmtId="0" xfId="0" applyBorder="1" applyFont="1"/>
    <xf borderId="30" fillId="22" fontId="4" numFmtId="0" xfId="0" applyAlignment="1" applyBorder="1" applyFill="1" applyFont="1">
      <alignment horizontal="center" vertical="center"/>
    </xf>
    <xf borderId="27" fillId="22" fontId="4" numFmtId="0" xfId="0" applyAlignment="1" applyBorder="1" applyFont="1">
      <alignment horizontal="center" vertical="center"/>
    </xf>
    <xf borderId="27" fillId="22" fontId="4" numFmtId="0" xfId="0" applyAlignment="1" applyBorder="1" applyFont="1">
      <alignment vertical="center"/>
    </xf>
    <xf borderId="95" fillId="22" fontId="47" numFmtId="0" xfId="0" applyAlignment="1" applyBorder="1" applyFont="1">
      <alignment shrinkToFit="0" vertical="top" wrapText="1"/>
    </xf>
    <xf borderId="46" fillId="22" fontId="4" numFmtId="0" xfId="0" applyBorder="1" applyFont="1"/>
    <xf borderId="30" fillId="22" fontId="4" numFmtId="0" xfId="0" applyAlignment="1" applyBorder="1" applyFont="1">
      <alignment shrinkToFit="0" vertical="center" wrapText="1"/>
    </xf>
    <xf borderId="101" fillId="12" fontId="48" numFmtId="0" xfId="0" applyAlignment="1" applyBorder="1" applyFont="1">
      <alignment shrinkToFit="0" vertical="center" wrapText="1"/>
    </xf>
    <xf borderId="30" fillId="12" fontId="22" numFmtId="0" xfId="0" applyAlignment="1" applyBorder="1" applyFont="1">
      <alignment shrinkToFit="0" vertical="center" wrapText="1"/>
    </xf>
    <xf borderId="96" fillId="22" fontId="4" numFmtId="0" xfId="0" applyAlignment="1" applyBorder="1" applyFont="1">
      <alignment shrinkToFit="0" vertical="center" wrapText="1"/>
    </xf>
    <xf borderId="96" fillId="22" fontId="49" numFmtId="0" xfId="0" applyAlignment="1" applyBorder="1" applyFont="1">
      <alignment horizontal="center" shrinkToFit="0" vertical="center" wrapText="1"/>
    </xf>
    <xf borderId="104" fillId="0" fontId="3" numFmtId="0" xfId="0" applyBorder="1" applyFont="1"/>
    <xf borderId="30" fillId="21" fontId="4" numFmtId="0" xfId="0" applyAlignment="1" applyBorder="1" applyFont="1">
      <alignment horizontal="center" vertical="center"/>
    </xf>
    <xf borderId="27" fillId="21" fontId="4" numFmtId="0" xfId="0" applyAlignment="1" applyBorder="1" applyFont="1">
      <alignment horizontal="center" vertical="center"/>
    </xf>
    <xf borderId="27" fillId="21" fontId="4" numFmtId="0" xfId="0" applyAlignment="1" applyBorder="1" applyFont="1">
      <alignment vertical="center"/>
    </xf>
    <xf borderId="95" fillId="21" fontId="50" numFmtId="0" xfId="0" applyAlignment="1" applyBorder="1" applyFont="1">
      <alignment shrinkToFit="0" vertical="top" wrapText="1"/>
    </xf>
    <xf borderId="46" fillId="21" fontId="4" numFmtId="0" xfId="0" applyBorder="1" applyFont="1"/>
    <xf borderId="30" fillId="21" fontId="4" numFmtId="0" xfId="0" applyAlignment="1" applyBorder="1" applyFont="1">
      <alignment shrinkToFit="0" vertical="center" wrapText="1"/>
    </xf>
    <xf borderId="100" fillId="12" fontId="51" numFmtId="0" xfId="0" applyAlignment="1" applyBorder="1" applyFont="1">
      <alignment shrinkToFit="0" vertical="center" wrapText="1"/>
    </xf>
    <xf borderId="96" fillId="21" fontId="4" numFmtId="0" xfId="0" applyAlignment="1" applyBorder="1" applyFont="1">
      <alignment shrinkToFit="0" vertical="center" wrapText="1"/>
    </xf>
    <xf borderId="96" fillId="21" fontId="52" numFmtId="0" xfId="0" applyAlignment="1" applyBorder="1" applyFont="1">
      <alignment horizontal="center" shrinkToFit="0" vertical="center" wrapText="1"/>
    </xf>
    <xf borderId="105" fillId="12" fontId="22" numFmtId="0" xfId="0" applyAlignment="1" applyBorder="1" applyFont="1">
      <alignment shrinkToFit="0" vertical="center" wrapText="1"/>
    </xf>
    <xf borderId="15" fillId="12" fontId="22" numFmtId="0" xfId="0" applyAlignment="1" applyBorder="1" applyFont="1">
      <alignment shrinkToFit="0" vertical="center" wrapText="1"/>
    </xf>
    <xf borderId="100" fillId="12" fontId="53" numFmtId="0" xfId="0" applyAlignment="1" applyBorder="1" applyFont="1">
      <alignment horizontal="left" shrinkToFit="0" vertical="center" wrapText="1"/>
    </xf>
    <xf borderId="73" fillId="6" fontId="4" numFmtId="0" xfId="0" applyAlignment="1" applyBorder="1" applyFont="1">
      <alignment horizontal="center" vertical="center"/>
    </xf>
    <xf borderId="106" fillId="0" fontId="3" numFmtId="0" xfId="0" applyBorder="1" applyFont="1"/>
    <xf borderId="73" fillId="7" fontId="4" numFmtId="0" xfId="0" applyAlignment="1" applyBorder="1" applyFont="1">
      <alignment vertical="center"/>
    </xf>
    <xf borderId="107" fillId="7" fontId="4" numFmtId="0" xfId="0" applyAlignment="1" applyBorder="1" applyFont="1">
      <alignment shrinkToFit="0" vertical="center" wrapText="1"/>
    </xf>
    <xf borderId="107" fillId="7" fontId="54" numFmtId="0" xfId="0" applyAlignment="1" applyBorder="1" applyFont="1">
      <alignment horizontal="center" shrinkToFit="0" vertical="center" wrapText="1"/>
    </xf>
    <xf borderId="108" fillId="12" fontId="45" numFmtId="0" xfId="0" applyAlignment="1" applyBorder="1" applyFont="1">
      <alignment shrinkToFit="0" vertical="center" wrapText="1"/>
    </xf>
    <xf borderId="25" fillId="2" fontId="13" numFmtId="0" xfId="0" applyAlignment="1" applyBorder="1" applyFont="1">
      <alignment horizontal="center" shrinkToFit="0" vertical="center" wrapText="1"/>
    </xf>
    <xf borderId="109" fillId="0" fontId="3" numFmtId="0" xfId="0" applyBorder="1" applyFont="1"/>
    <xf borderId="15" fillId="2" fontId="13" numFmtId="0" xfId="0" applyAlignment="1" applyBorder="1" applyFont="1">
      <alignment horizontal="center" shrinkToFit="0" vertical="center" wrapText="1"/>
    </xf>
    <xf borderId="110" fillId="12" fontId="21" numFmtId="0" xfId="0" applyAlignment="1" applyBorder="1" applyFont="1">
      <alignment horizontal="center" shrinkToFit="0" vertical="center" wrapText="1"/>
    </xf>
    <xf borderId="111" fillId="11" fontId="20" numFmtId="0" xfId="0" applyAlignment="1" applyBorder="1" applyFont="1">
      <alignment horizontal="center" shrinkToFit="0" vertical="center" wrapText="1"/>
    </xf>
    <xf borderId="112" fillId="0" fontId="3" numFmtId="0" xfId="0" applyBorder="1" applyFont="1"/>
    <xf borderId="113" fillId="11" fontId="20" numFmtId="0" xfId="0" applyAlignment="1" applyBorder="1" applyFont="1">
      <alignment horizontal="center" shrinkToFit="0" vertical="center" wrapText="1"/>
    </xf>
    <xf borderId="114" fillId="3" fontId="6" numFmtId="0" xfId="0" applyAlignment="1" applyBorder="1" applyFont="1">
      <alignment horizontal="center" vertical="center"/>
    </xf>
    <xf borderId="113" fillId="7" fontId="6" numFmtId="0" xfId="0" applyAlignment="1" applyBorder="1" applyFont="1">
      <alignment horizontal="center" vertical="center"/>
    </xf>
    <xf borderId="113" fillId="6" fontId="6" numFmtId="0" xfId="0" applyAlignment="1" applyBorder="1" applyFont="1">
      <alignment horizontal="center" vertical="center"/>
    </xf>
    <xf borderId="113" fillId="14" fontId="21" numFmtId="0" xfId="0" applyAlignment="1" applyBorder="1" applyFont="1">
      <alignment horizontal="center" shrinkToFit="0" vertical="center" wrapText="1"/>
    </xf>
    <xf borderId="115" fillId="10" fontId="1" numFmtId="0" xfId="0" applyAlignment="1" applyBorder="1" applyFont="1">
      <alignment horizontal="center" shrinkToFit="0" vertical="center" wrapText="1"/>
    </xf>
    <xf borderId="116" fillId="10" fontId="1" numFmtId="0" xfId="0" applyAlignment="1" applyBorder="1" applyFont="1">
      <alignment horizontal="center" shrinkToFit="0" vertical="center" wrapText="1"/>
    </xf>
    <xf borderId="15" fillId="10" fontId="1" numFmtId="0" xfId="0" applyAlignment="1" applyBorder="1" applyFont="1">
      <alignment horizontal="center" shrinkToFit="0" vertical="center" wrapText="1"/>
    </xf>
    <xf borderId="117" fillId="10" fontId="1" numFmtId="0" xfId="0" applyAlignment="1" applyBorder="1" applyFont="1">
      <alignment horizontal="center" shrinkToFit="0" vertical="center" wrapText="1"/>
    </xf>
    <xf borderId="74" fillId="3" fontId="2" numFmtId="0" xfId="0" applyAlignment="1" applyBorder="1" applyFont="1">
      <alignment horizontal="center" shrinkToFit="0" vertical="center" wrapText="1"/>
    </xf>
    <xf borderId="118" fillId="10" fontId="2" numFmtId="0" xfId="0" applyAlignment="1" applyBorder="1" applyFont="1">
      <alignment horizontal="center" shrinkToFit="0" vertical="center" wrapText="1"/>
    </xf>
    <xf borderId="119" fillId="0" fontId="3" numFmtId="0" xfId="0" applyBorder="1" applyFont="1"/>
    <xf borderId="120" fillId="6" fontId="2" numFmtId="0" xfId="0" applyAlignment="1" applyBorder="1" applyFont="1">
      <alignment horizontal="center" shrinkToFit="0" vertical="center" wrapText="1"/>
    </xf>
    <xf borderId="121" fillId="0" fontId="3" numFmtId="0" xfId="0" applyBorder="1" applyFont="1"/>
    <xf borderId="54" fillId="0" fontId="4" numFmtId="0" xfId="0" applyAlignment="1" applyBorder="1" applyFont="1">
      <alignment horizontal="center"/>
    </xf>
    <xf borderId="120" fillId="0" fontId="4" numFmtId="0" xfId="0" applyAlignment="1" applyBorder="1" applyFont="1">
      <alignment horizontal="center" vertical="center"/>
    </xf>
    <xf borderId="24" fillId="10" fontId="1" numFmtId="0" xfId="0" applyAlignment="1" applyBorder="1" applyFont="1">
      <alignment horizontal="center" shrinkToFit="0" vertical="center" wrapText="1"/>
    </xf>
    <xf borderId="1" fillId="10" fontId="1" numFmtId="0" xfId="0" applyAlignment="1" applyBorder="1" applyFont="1">
      <alignment horizontal="center" shrinkToFit="0" vertical="center" wrapText="1"/>
    </xf>
    <xf borderId="122" fillId="10" fontId="1" numFmtId="0" xfId="0" applyAlignment="1" applyBorder="1" applyFont="1">
      <alignment horizontal="center" shrinkToFit="0" vertical="center" wrapText="1"/>
    </xf>
    <xf borderId="123" fillId="0" fontId="3" numFmtId="0" xfId="0" applyBorder="1" applyFont="1"/>
    <xf borderId="124" fillId="0" fontId="3" numFmtId="0" xfId="0" applyBorder="1" applyFont="1"/>
    <xf borderId="120" fillId="7" fontId="2" numFmtId="0" xfId="0" applyAlignment="1" applyBorder="1" applyFont="1">
      <alignment horizontal="center" shrinkToFit="0" vertical="center" wrapText="1"/>
    </xf>
    <xf borderId="120" fillId="14" fontId="2" numFmtId="0" xfId="0" applyAlignment="1" applyBorder="1" applyFont="1">
      <alignment horizontal="center" shrinkToFit="0" vertical="center" wrapText="1"/>
    </xf>
    <xf borderId="120" fillId="13" fontId="2" numFmtId="0" xfId="0" applyAlignment="1" applyBorder="1" applyFont="1">
      <alignment horizontal="center" shrinkToFit="0" vertical="center" wrapText="1"/>
    </xf>
    <xf borderId="120" fillId="22" fontId="2" numFmtId="0" xfId="0" applyAlignment="1" applyBorder="1" applyFont="1">
      <alignment horizontal="center" shrinkToFit="0" vertical="center" wrapText="1"/>
    </xf>
    <xf borderId="125" fillId="10" fontId="1" numFmtId="0" xfId="0" applyAlignment="1" applyBorder="1" applyFont="1">
      <alignment horizontal="center" shrinkToFit="0" vertical="center" wrapText="1"/>
    </xf>
    <xf borderId="126" fillId="10" fontId="1" numFmtId="0" xfId="0" applyAlignment="1" applyBorder="1" applyFont="1">
      <alignment horizontal="center" shrinkToFit="0" vertical="center" wrapText="1"/>
    </xf>
    <xf borderId="127" fillId="0" fontId="3" numFmtId="0" xfId="0" applyBorder="1" applyFont="1"/>
    <xf borderId="128" fillId="0" fontId="3" numFmtId="0" xfId="0" applyBorder="1" applyFont="1"/>
    <xf borderId="73" fillId="23" fontId="4" numFmtId="0" xfId="0" applyAlignment="1" applyBorder="1" applyFill="1" applyFont="1">
      <alignment horizontal="center" vertical="center"/>
    </xf>
    <xf borderId="129" fillId="0" fontId="3" numFmtId="0" xfId="0" applyBorder="1" applyFont="1"/>
    <xf borderId="130" fillId="0" fontId="4" numFmtId="0" xfId="0" applyAlignment="1" applyBorder="1" applyFont="1">
      <alignment horizontal="center" vertical="center"/>
    </xf>
    <xf borderId="50" fillId="10" fontId="2" numFmtId="0" xfId="0" applyAlignment="1" applyBorder="1" applyFont="1">
      <alignment horizontal="center" shrinkToFit="0" vertical="center" wrapText="1"/>
    </xf>
    <xf borderId="131" fillId="0" fontId="4" numFmtId="0" xfId="0" applyAlignment="1" applyBorder="1" applyFont="1">
      <alignment horizontal="center" vertical="center"/>
    </xf>
    <xf borderId="131" fillId="0" fontId="4" numFmtId="0" xfId="0" applyAlignment="1" applyBorder="1" applyFont="1">
      <alignment horizontal="left" vertical="center"/>
    </xf>
    <xf borderId="50" fillId="10" fontId="1" numFmtId="0" xfId="0" applyAlignment="1" applyBorder="1" applyFont="1">
      <alignment horizontal="center" shrinkToFit="0" vertical="center" wrapText="1"/>
    </xf>
    <xf borderId="107" fillId="11" fontId="20" numFmtId="0" xfId="0" applyAlignment="1" applyBorder="1" applyFont="1">
      <alignment horizontal="center" shrinkToFit="0" vertical="center" wrapText="1"/>
    </xf>
    <xf borderId="132" fillId="10" fontId="1" numFmtId="0" xfId="0" applyAlignment="1" applyBorder="1" applyFont="1">
      <alignment horizontal="center" shrinkToFit="0" vertical="center" wrapText="1"/>
    </xf>
    <xf borderId="65" fillId="10" fontId="1" numFmtId="0" xfId="0" applyAlignment="1" applyBorder="1" applyFont="1">
      <alignment horizontal="center" shrinkToFit="0" vertical="center" wrapText="1"/>
    </xf>
    <xf borderId="133" fillId="10" fontId="1" numFmtId="0" xfId="0" applyAlignment="1" applyBorder="1" applyFont="1">
      <alignment horizontal="center" shrinkToFit="0" vertical="center" wrapText="1"/>
    </xf>
    <xf borderId="75" fillId="10" fontId="4" numFmtId="0" xfId="0" applyAlignment="1" applyBorder="1" applyFont="1">
      <alignment horizontal="center" shrinkToFit="0" vertical="center" wrapText="1"/>
    </xf>
    <xf borderId="76" fillId="6" fontId="4" numFmtId="0" xfId="0" applyAlignment="1" applyBorder="1" applyFont="1">
      <alignment horizontal="center" shrinkToFit="0" vertical="center" wrapText="1"/>
    </xf>
    <xf borderId="134" fillId="10" fontId="4" numFmtId="0" xfId="0" applyAlignment="1" applyBorder="1" applyFont="1">
      <alignment horizontal="center" shrinkToFit="0" vertical="center" wrapText="1"/>
    </xf>
    <xf borderId="132" fillId="10" fontId="21" numFmtId="0" xfId="0" applyAlignment="1" applyBorder="1" applyFont="1">
      <alignment horizontal="center" shrinkToFit="0" vertical="center" wrapText="1"/>
    </xf>
    <xf borderId="135" fillId="0" fontId="3" numFmtId="0" xfId="0" applyBorder="1" applyFont="1"/>
    <xf borderId="30" fillId="7" fontId="4" numFmtId="0" xfId="0" applyAlignment="1" applyBorder="1" applyFont="1">
      <alignment horizontal="center" shrinkToFit="0" vertical="center" wrapText="1"/>
    </xf>
    <xf borderId="30" fillId="14" fontId="4" numFmtId="0" xfId="0" applyAlignment="1" applyBorder="1" applyFont="1">
      <alignment horizontal="center" shrinkToFit="0" vertical="center" wrapText="1"/>
    </xf>
    <xf borderId="136" fillId="13" fontId="2" numFmtId="0" xfId="0" applyAlignment="1" applyBorder="1" applyFont="1">
      <alignment horizontal="center" shrinkToFit="0" vertical="center" wrapText="1"/>
    </xf>
    <xf borderId="27" fillId="13" fontId="4" numFmtId="0" xfId="0" applyAlignment="1" applyBorder="1" applyFont="1">
      <alignment horizontal="center" vertical="center"/>
    </xf>
    <xf borderId="27" fillId="13" fontId="4" numFmtId="0" xfId="0" applyAlignment="1" applyBorder="1" applyFont="1">
      <alignment vertical="center"/>
    </xf>
    <xf borderId="137" fillId="0" fontId="3" numFmtId="0" xfId="0" applyBorder="1" applyFont="1"/>
    <xf borderId="138" fillId="0" fontId="3" numFmtId="0" xfId="0" applyBorder="1" applyFont="1"/>
    <xf borderId="30" fillId="22" fontId="4" numFmtId="0" xfId="0" applyAlignment="1" applyBorder="1" applyFont="1">
      <alignment horizontal="center" shrinkToFit="0" vertical="center" wrapText="1"/>
    </xf>
    <xf borderId="132" fillId="10" fontId="13" numFmtId="0" xfId="0" applyAlignment="1" applyBorder="1" applyFont="1">
      <alignment horizontal="center" shrinkToFit="0" vertical="center" wrapText="1"/>
    </xf>
    <xf borderId="73" fillId="22" fontId="4" numFmtId="0" xfId="0" applyAlignment="1" applyBorder="1" applyFont="1">
      <alignment horizontal="center" vertical="center"/>
    </xf>
    <xf borderId="73" fillId="22" fontId="4" numFmtId="0" xfId="0" applyAlignment="1" applyBorder="1" applyFont="1">
      <alignment vertical="center"/>
    </xf>
    <xf borderId="30" fillId="21" fontId="4" numFmtId="0" xfId="0" applyAlignment="1" applyBorder="1" applyFont="1">
      <alignment horizontal="center" shrinkToFit="0" vertical="center" wrapText="1"/>
    </xf>
    <xf borderId="30" fillId="23" fontId="4" numFmtId="0" xfId="0" applyAlignment="1" applyBorder="1" applyFont="1">
      <alignment horizontal="center" vertical="center"/>
    </xf>
    <xf borderId="96" fillId="23" fontId="4" numFmtId="0" xfId="0" applyAlignment="1" applyBorder="1" applyFont="1">
      <alignment horizontal="center" vertical="center"/>
    </xf>
    <xf borderId="96" fillId="23" fontId="4" numFmtId="0" xfId="0" applyAlignment="1" applyBorder="1" applyFont="1">
      <alignment vertical="center"/>
    </xf>
    <xf borderId="27" fillId="23" fontId="4" numFmtId="0" xfId="0" applyAlignment="1" applyBorder="1" applyFont="1">
      <alignment horizontal="center" vertical="center"/>
    </xf>
    <xf borderId="27" fillId="23" fontId="4" numFmtId="0" xfId="0" applyAlignment="1" applyBorder="1" applyFont="1">
      <alignment vertical="center"/>
    </xf>
    <xf borderId="15" fillId="10" fontId="21" numFmtId="0" xfId="0" applyAlignment="1" applyBorder="1" applyFont="1">
      <alignment horizontal="center" shrinkToFit="0" vertical="center" wrapText="1"/>
    </xf>
    <xf borderId="85" fillId="23" fontId="4" numFmtId="0" xfId="0" applyAlignment="1" applyBorder="1" applyFont="1">
      <alignment horizontal="center" vertical="center"/>
    </xf>
    <xf borderId="85" fillId="23" fontId="4" numFmtId="0" xfId="0" applyAlignment="1" applyBorder="1" applyFont="1">
      <alignment vertical="center"/>
    </xf>
    <xf borderId="139" fillId="0" fontId="3" numFmtId="0" xfId="0" applyBorder="1" applyFont="1"/>
    <xf borderId="140" fillId="0" fontId="4" numFmtId="0" xfId="0" applyAlignment="1" applyBorder="1" applyFont="1">
      <alignment horizontal="center" vertical="center"/>
    </xf>
    <xf borderId="77" fillId="6" fontId="23" numFmtId="0" xfId="0" applyAlignment="1" applyBorder="1" applyFont="1">
      <alignment horizontal="center" shrinkToFit="0" vertical="center" wrapText="1"/>
    </xf>
    <xf borderId="78" fillId="6" fontId="4" numFmtId="0" xfId="0" applyAlignment="1" applyBorder="1" applyFont="1">
      <alignment horizontal="center" shrinkToFit="0" vertical="center" wrapText="1"/>
    </xf>
    <xf borderId="141" fillId="0" fontId="3" numFmtId="0" xfId="0" applyBorder="1" applyFont="1"/>
    <xf borderId="27" fillId="6" fontId="23" numFmtId="0" xfId="0" applyAlignment="1" applyBorder="1" applyFont="1">
      <alignment horizontal="center" shrinkToFit="0" vertical="center" wrapText="1"/>
    </xf>
    <xf borderId="81" fillId="6" fontId="4" numFmtId="0" xfId="0" applyAlignment="1" applyBorder="1" applyFont="1">
      <alignment horizontal="center" shrinkToFit="0" vertical="center" wrapText="1"/>
    </xf>
    <xf borderId="95" fillId="7" fontId="4" numFmtId="0" xfId="0" applyAlignment="1" applyBorder="1" applyFont="1">
      <alignment horizontal="center" shrinkToFit="0" vertical="center" wrapText="1"/>
    </xf>
    <xf borderId="96" fillId="7" fontId="23" numFmtId="0" xfId="0" applyAlignment="1" applyBorder="1" applyFont="1">
      <alignment horizontal="center" shrinkToFit="0" vertical="center" wrapText="1"/>
    </xf>
    <xf borderId="96" fillId="7" fontId="4" numFmtId="0" xfId="0" applyAlignment="1" applyBorder="1" applyFont="1">
      <alignment vertical="center"/>
    </xf>
    <xf borderId="142" fillId="7" fontId="4" numFmtId="0" xfId="0" applyAlignment="1" applyBorder="1" applyFont="1">
      <alignment horizontal="center" shrinkToFit="0" vertical="center" wrapText="1"/>
    </xf>
    <xf borderId="27" fillId="7" fontId="23" numFmtId="0" xfId="0" applyAlignment="1" applyBorder="1" applyFont="1">
      <alignment horizontal="center" shrinkToFit="0" vertical="center" wrapText="1"/>
    </xf>
    <xf borderId="81" fillId="7" fontId="4" numFmtId="0" xfId="0" applyAlignment="1" applyBorder="1" applyFont="1">
      <alignment horizontal="center" shrinkToFit="0" vertical="center" wrapText="1"/>
    </xf>
    <xf borderId="30" fillId="9" fontId="4" numFmtId="0" xfId="0" applyAlignment="1" applyBorder="1" applyFont="1">
      <alignment horizontal="center" shrinkToFit="0" vertical="center" wrapText="1"/>
    </xf>
    <xf borderId="27" fillId="9" fontId="23" numFmtId="0" xfId="0" applyAlignment="1" applyBorder="1" applyFont="1">
      <alignment horizontal="center" shrinkToFit="0" vertical="center" wrapText="1"/>
    </xf>
    <xf borderId="27" fillId="9" fontId="4" numFmtId="0" xfId="0" applyAlignment="1" applyBorder="1" applyFont="1">
      <alignment vertical="center"/>
    </xf>
    <xf borderId="142" fillId="9" fontId="4" numFmtId="0" xfId="0" applyAlignment="1" applyBorder="1" applyFont="1">
      <alignment horizontal="center" shrinkToFit="0" vertical="center" wrapText="1"/>
    </xf>
    <xf borderId="143" fillId="0" fontId="3" numFmtId="0" xfId="0" applyBorder="1" applyFont="1"/>
    <xf borderId="85" fillId="9" fontId="23" numFmtId="0" xfId="0" applyAlignment="1" applyBorder="1" applyFont="1">
      <alignment horizontal="center" shrinkToFit="0" vertical="center" wrapText="1"/>
    </xf>
    <xf borderId="85" fillId="9" fontId="4" numFmtId="0" xfId="0" applyAlignment="1" applyBorder="1" applyFont="1">
      <alignment vertical="center"/>
    </xf>
    <xf borderId="86" fillId="9" fontId="4" numFmtId="0" xfId="0" applyAlignment="1" applyBorder="1" applyFont="1">
      <alignment horizontal="center" shrinkToFit="0" vertical="center" wrapText="1"/>
    </xf>
    <xf borderId="144" fillId="10" fontId="4" numFmtId="0" xfId="0" applyAlignment="1" applyBorder="1" applyFont="1">
      <alignment horizontal="center" shrinkToFit="0" vertical="center" wrapText="1"/>
    </xf>
    <xf borderId="77" fillId="0" fontId="4" numFmtId="0" xfId="0" applyAlignment="1" applyBorder="1" applyFont="1">
      <alignment horizontal="center" vertical="center"/>
    </xf>
    <xf borderId="77" fillId="0" fontId="4" numFmtId="0" xfId="0" applyAlignment="1" applyBorder="1" applyFont="1">
      <alignment horizontal="center" shrinkToFit="0" vertical="center" wrapText="1"/>
    </xf>
    <xf borderId="77" fillId="0" fontId="23" numFmtId="0" xfId="0" applyAlignment="1" applyBorder="1" applyFont="1">
      <alignment horizontal="center" shrinkToFit="0" vertical="center" wrapText="1"/>
    </xf>
    <xf borderId="77" fillId="0" fontId="4" numFmtId="0" xfId="0" applyAlignment="1" applyBorder="1" applyFont="1">
      <alignment vertical="center"/>
    </xf>
    <xf borderId="78" fillId="0" fontId="4" numFmtId="0" xfId="0" applyAlignment="1" applyBorder="1" applyFont="1">
      <alignment horizontal="center" shrinkToFit="0" vertical="center" wrapText="1"/>
    </xf>
    <xf borderId="145" fillId="0" fontId="3" numFmtId="0" xfId="0" applyBorder="1" applyFont="1"/>
    <xf borderId="85" fillId="0" fontId="4" numFmtId="0" xfId="0" applyAlignment="1" applyBorder="1" applyFont="1">
      <alignment horizontal="center" vertical="center"/>
    </xf>
    <xf borderId="85" fillId="6" fontId="23" numFmtId="0" xfId="0" applyAlignment="1" applyBorder="1" applyFont="1">
      <alignment horizontal="center" shrinkToFit="0" vertical="center" wrapText="1"/>
    </xf>
    <xf borderId="86" fillId="10" fontId="55" numFmtId="0" xfId="0" applyAlignment="1" applyBorder="1" applyFont="1">
      <alignment horizontal="center" vertical="center"/>
    </xf>
    <xf borderId="76" fillId="21" fontId="4" numFmtId="0" xfId="0" applyAlignment="1" applyBorder="1" applyFont="1">
      <alignment horizontal="center" shrinkToFit="0" vertical="center" wrapText="1"/>
    </xf>
    <xf borderId="77" fillId="21" fontId="23" numFmtId="0" xfId="0" applyAlignment="1" applyBorder="1" applyFont="1">
      <alignment horizontal="center" shrinkToFit="0" vertical="center" wrapText="1"/>
    </xf>
    <xf borderId="77" fillId="21" fontId="4" numFmtId="0" xfId="0" applyAlignment="1" applyBorder="1" applyFont="1">
      <alignment vertical="center"/>
    </xf>
    <xf borderId="27" fillId="21" fontId="23" numFmtId="0" xfId="0" applyAlignment="1" applyBorder="1" applyFont="1">
      <alignment horizontal="center" shrinkToFit="0" vertical="center" wrapText="1"/>
    </xf>
    <xf borderId="85" fillId="21" fontId="23" numFmtId="0" xfId="0" applyAlignment="1" applyBorder="1" applyFont="1">
      <alignment horizontal="center" shrinkToFit="0" vertical="center" wrapText="1"/>
    </xf>
    <xf borderId="85" fillId="21" fontId="4" numFmtId="0" xfId="0" applyAlignment="1" applyBorder="1" applyFont="1">
      <alignment vertical="center"/>
    </xf>
    <xf borderId="77" fillId="0" fontId="4" numFmtId="0" xfId="0" applyAlignment="1" applyBorder="1" applyFont="1">
      <alignment shrinkToFit="0" vertical="center" wrapText="1"/>
    </xf>
    <xf borderId="146" fillId="9" fontId="56" numFmtId="0" xfId="0" applyAlignment="1" applyBorder="1" applyFont="1">
      <alignment vertical="center"/>
    </xf>
    <xf borderId="27" fillId="0" fontId="4" numFmtId="0" xfId="0" applyAlignment="1" applyBorder="1" applyFont="1">
      <alignment shrinkToFit="0" vertical="center" wrapText="1"/>
    </xf>
    <xf borderId="147" fillId="0" fontId="3" numFmtId="0" xfId="0" applyBorder="1" applyFont="1"/>
    <xf borderId="148" fillId="0" fontId="3" numFmtId="0" xfId="0" applyBorder="1" applyFont="1"/>
    <xf borderId="85" fillId="0" fontId="4" numFmtId="0" xfId="0" applyAlignment="1" applyBorder="1" applyFont="1">
      <alignment horizontal="center" shrinkToFit="0" vertical="center" wrapText="1"/>
    </xf>
    <xf borderId="85" fillId="0" fontId="4" numFmtId="0" xfId="0" applyAlignment="1" applyBorder="1" applyFont="1">
      <alignment shrinkToFit="0" vertical="center" wrapText="1"/>
    </xf>
    <xf borderId="149" fillId="0" fontId="3" numFmtId="0" xfId="0" applyBorder="1" applyFont="1"/>
    <xf borderId="74" fillId="3" fontId="4" numFmtId="0" xfId="0" applyAlignment="1" applyBorder="1" applyFont="1">
      <alignment horizontal="center"/>
    </xf>
    <xf borderId="75" fillId="0" fontId="5" numFmtId="0" xfId="0" applyAlignment="1" applyBorder="1" applyFont="1">
      <alignment horizontal="center" vertical="center"/>
    </xf>
    <xf borderId="76" fillId="0" fontId="4" numFmtId="0" xfId="0" applyAlignment="1" applyBorder="1" applyFont="1">
      <alignment horizontal="center" shrinkToFit="0" vertical="center" wrapText="1"/>
    </xf>
    <xf borderId="76" fillId="12" fontId="5" numFmtId="0" xfId="0" applyBorder="1" applyFont="1"/>
    <xf borderId="76" fillId="11" fontId="4" numFmtId="0" xfId="0" applyAlignment="1" applyBorder="1" applyFont="1">
      <alignment horizontal="center" shrinkToFit="0" vertical="center" wrapText="1"/>
    </xf>
    <xf borderId="77" fillId="11" fontId="4" numFmtId="0" xfId="0" applyAlignment="1" applyBorder="1" applyFont="1">
      <alignment shrinkToFit="0" vertical="center" wrapText="1"/>
    </xf>
    <xf borderId="76" fillId="9" fontId="4" numFmtId="0" xfId="0" applyAlignment="1" applyBorder="1" applyFont="1">
      <alignment shrinkToFit="0" vertical="center" wrapText="1"/>
    </xf>
    <xf borderId="76" fillId="11" fontId="5" numFmtId="0" xfId="0" applyAlignment="1" applyBorder="1" applyFont="1">
      <alignment horizontal="center" vertical="center"/>
    </xf>
    <xf borderId="76" fillId="12" fontId="4" numFmtId="0" xfId="0" applyAlignment="1" applyBorder="1" applyFont="1">
      <alignment shrinkToFit="0" vertical="center" wrapText="1"/>
    </xf>
    <xf borderId="76" fillId="11" fontId="4" numFmtId="0" xfId="0" applyAlignment="1" applyBorder="1" applyFont="1">
      <alignment shrinkToFit="0" vertical="center" wrapText="1"/>
    </xf>
    <xf borderId="27" fillId="11" fontId="4" numFmtId="0" xfId="0" applyAlignment="1" applyBorder="1" applyFont="1">
      <alignment shrinkToFit="0" vertical="center" wrapText="1"/>
    </xf>
    <xf borderId="85" fillId="11" fontId="4" numFmtId="0" xfId="0" applyAlignment="1" applyBorder="1" applyFont="1">
      <alignment shrinkToFit="0" vertical="center" wrapText="1"/>
    </xf>
    <xf borderId="73" fillId="6" fontId="4" numFmtId="0" xfId="0" applyAlignment="1" applyBorder="1" applyFont="1">
      <alignment vertical="center"/>
    </xf>
    <xf borderId="150" fillId="2" fontId="13" numFmtId="0" xfId="0" applyAlignment="1" applyBorder="1" applyFont="1">
      <alignment horizontal="center" shrinkToFit="0" vertical="center" wrapText="1"/>
    </xf>
    <xf borderId="151" fillId="0" fontId="3" numFmtId="0" xfId="0" applyBorder="1" applyFont="1"/>
    <xf borderId="152" fillId="0" fontId="3" numFmtId="0" xfId="0" applyBorder="1" applyFont="1"/>
    <xf borderId="87" fillId="12" fontId="21" numFmtId="0" xfId="0" applyAlignment="1" applyBorder="1" applyFont="1">
      <alignment horizontal="center" shrinkToFit="0" vertical="center" wrapText="1"/>
    </xf>
    <xf borderId="153" fillId="11" fontId="20" numFmtId="0" xfId="0" applyAlignment="1" applyBorder="1" applyFont="1">
      <alignment horizontal="center" shrinkToFit="0" vertical="center" wrapText="1"/>
    </xf>
    <xf borderId="154" fillId="0" fontId="3" numFmtId="0" xfId="0" applyBorder="1" applyFont="1"/>
    <xf borderId="120" fillId="11" fontId="20" numFmtId="0" xfId="0" applyAlignment="1" applyBorder="1" applyFont="1">
      <alignment horizontal="center" shrinkToFit="0" vertical="center" wrapText="1"/>
    </xf>
    <xf borderId="130" fillId="3" fontId="6" numFmtId="0" xfId="0" applyAlignment="1" applyBorder="1" applyFont="1">
      <alignment horizontal="center" vertical="center"/>
    </xf>
    <xf borderId="120" fillId="7" fontId="6" numFmtId="0" xfId="0" applyAlignment="1" applyBorder="1" applyFont="1">
      <alignment horizontal="center" vertical="center"/>
    </xf>
    <xf borderId="120" fillId="6" fontId="6" numFmtId="0" xfId="0" applyAlignment="1" applyBorder="1" applyFont="1">
      <alignment horizontal="center" vertical="center"/>
    </xf>
    <xf borderId="120" fillId="14" fontId="21" numFmtId="0" xfId="0" applyAlignment="1" applyBorder="1" applyFont="1">
      <alignment horizontal="center" shrinkToFit="0" vertical="center" wrapText="1"/>
    </xf>
    <xf borderId="116" fillId="10" fontId="2" numFmtId="0" xfId="0" applyAlignment="1" applyBorder="1" applyFont="1">
      <alignment horizontal="center" shrinkToFit="0" vertical="center" wrapText="1"/>
    </xf>
    <xf borderId="7" fillId="0" fontId="4" numFmtId="0" xfId="0" applyAlignment="1" applyBorder="1" applyFont="1">
      <alignment horizontal="left" vertical="center"/>
    </xf>
    <xf borderId="0" fillId="0" fontId="57" numFmtId="0" xfId="0" applyAlignment="1" applyFont="1">
      <alignment vertical="bottom"/>
    </xf>
    <xf borderId="30" fillId="11" fontId="20" numFmtId="0" xfId="0" applyAlignment="1" applyBorder="1" applyFont="1">
      <alignment horizontal="center" shrinkToFit="0" wrapText="1"/>
    </xf>
    <xf borderId="73" fillId="11" fontId="20" numFmtId="0" xfId="0" applyAlignment="1" applyBorder="1" applyFont="1">
      <alignment horizontal="center" shrinkToFit="0" wrapText="1"/>
    </xf>
    <xf borderId="155" fillId="14" fontId="58" numFmtId="0" xfId="0" applyAlignment="1" applyBorder="1" applyFont="1">
      <alignment shrinkToFit="0" vertical="center" wrapText="1"/>
    </xf>
    <xf borderId="156" fillId="10" fontId="58" numFmtId="0" xfId="0" applyAlignment="1" applyBorder="1" applyFont="1">
      <alignment horizontal="center" shrinkToFit="0" vertical="center" wrapText="1"/>
    </xf>
    <xf borderId="157" fillId="0" fontId="3" numFmtId="0" xfId="0" applyBorder="1" applyFont="1"/>
    <xf borderId="158" fillId="0" fontId="3" numFmtId="0" xfId="0" applyBorder="1" applyFont="1"/>
    <xf borderId="0" fillId="0" fontId="57" numFmtId="0" xfId="0" applyAlignment="1" applyFont="1">
      <alignment vertical="bottom"/>
    </xf>
    <xf borderId="159" fillId="24" fontId="59" numFmtId="0" xfId="0" applyAlignment="1" applyBorder="1" applyFill="1" applyFont="1">
      <alignment horizontal="left" shrinkToFit="0" vertical="center" wrapText="1"/>
    </xf>
    <xf borderId="160" fillId="24" fontId="60" numFmtId="0" xfId="0" applyAlignment="1" applyBorder="1" applyFont="1">
      <alignment shrinkToFit="0" vertical="center" wrapText="1"/>
    </xf>
    <xf borderId="160" fillId="25" fontId="60" numFmtId="0" xfId="0" applyAlignment="1" applyBorder="1" applyFill="1" applyFont="1">
      <alignment horizontal="center" vertical="center"/>
    </xf>
    <xf borderId="160" fillId="24" fontId="60" numFmtId="0" xfId="0" applyAlignment="1" applyBorder="1" applyFont="1">
      <alignment horizontal="center" vertical="center"/>
    </xf>
    <xf borderId="160" fillId="24" fontId="61" numFmtId="0" xfId="0" applyAlignment="1" applyBorder="1" applyFont="1">
      <alignment horizontal="center" vertical="center"/>
    </xf>
    <xf borderId="160" fillId="26" fontId="61" numFmtId="0" xfId="0" applyAlignment="1" applyBorder="1" applyFill="1" applyFont="1">
      <alignment horizontal="center" shrinkToFit="0" vertical="center" wrapText="1"/>
    </xf>
    <xf borderId="161" fillId="27" fontId="61" numFmtId="0" xfId="0" applyAlignment="1" applyBorder="1" applyFill="1" applyFont="1">
      <alignment horizontal="center" vertical="center"/>
    </xf>
    <xf borderId="162" fillId="0" fontId="3" numFmtId="0" xfId="0" applyBorder="1" applyFont="1"/>
    <xf borderId="163" fillId="0" fontId="3" numFmtId="0" xfId="0" applyBorder="1" applyFont="1"/>
    <xf borderId="164" fillId="27" fontId="61" numFmtId="0" xfId="0" applyAlignment="1" applyBorder="1" applyFont="1">
      <alignment horizontal="center" shrinkToFit="0" vertical="center" wrapText="1"/>
    </xf>
    <xf borderId="161" fillId="28" fontId="61" numFmtId="0" xfId="0" applyAlignment="1" applyBorder="1" applyFill="1" applyFont="1">
      <alignment horizontal="center" shrinkToFit="0" vertical="center" wrapText="1"/>
    </xf>
    <xf borderId="165" fillId="29" fontId="62" numFmtId="0" xfId="0" applyAlignment="1" applyBorder="1" applyFill="1" applyFont="1">
      <alignment horizontal="center" shrinkToFit="0" vertical="center" wrapText="1"/>
    </xf>
    <xf borderId="166" fillId="0" fontId="3" numFmtId="0" xfId="0" applyBorder="1" applyFont="1"/>
    <xf borderId="164" fillId="29" fontId="62" numFmtId="0" xfId="0" applyAlignment="1" applyBorder="1" applyFont="1">
      <alignment horizontal="center" shrinkToFit="0" vertical="center" wrapText="1"/>
    </xf>
    <xf borderId="167" fillId="0" fontId="3" numFmtId="0" xfId="0" applyBorder="1" applyFont="1"/>
    <xf borderId="168" fillId="0" fontId="3" numFmtId="0" xfId="0" applyBorder="1" applyFont="1"/>
    <xf borderId="169" fillId="9" fontId="61" numFmtId="0" xfId="0" applyAlignment="1" applyBorder="1" applyFont="1">
      <alignment horizontal="center" shrinkToFit="0" vertical="center" wrapText="1"/>
    </xf>
    <xf borderId="169" fillId="9" fontId="61" numFmtId="0" xfId="0" applyAlignment="1" applyBorder="1" applyFont="1">
      <alignment horizontal="center" vertical="center"/>
    </xf>
    <xf borderId="169" fillId="15" fontId="61" numFmtId="0" xfId="0" applyAlignment="1" applyBorder="1" applyFont="1">
      <alignment horizontal="center" shrinkToFit="0" vertical="center" wrapText="1"/>
    </xf>
    <xf borderId="170" fillId="19" fontId="63" numFmtId="0" xfId="0" applyAlignment="1" applyBorder="1" applyFont="1">
      <alignment horizontal="center" shrinkToFit="0" vertical="center" wrapText="1"/>
    </xf>
    <xf borderId="171" fillId="5" fontId="59" numFmtId="0" xfId="0" applyAlignment="1" applyBorder="1" applyFont="1">
      <alignment horizontal="left" shrinkToFit="0" vertical="center" wrapText="1"/>
    </xf>
    <xf borderId="169" fillId="5" fontId="60" numFmtId="0" xfId="0" applyAlignment="1" applyBorder="1" applyFont="1">
      <alignment shrinkToFit="0" vertical="center" wrapText="1"/>
    </xf>
    <xf borderId="169" fillId="5" fontId="60" numFmtId="0" xfId="0" applyAlignment="1" applyBorder="1" applyFont="1">
      <alignment horizontal="center" vertical="center"/>
    </xf>
    <xf borderId="49" fillId="5" fontId="61" numFmtId="0" xfId="0" applyAlignment="1" applyBorder="1" applyFont="1">
      <alignment horizontal="center" vertical="center"/>
    </xf>
    <xf borderId="169" fillId="5" fontId="61" numFmtId="0" xfId="0" applyAlignment="1" applyBorder="1" applyFont="1">
      <alignment horizontal="center" shrinkToFit="0" vertical="center" wrapText="1"/>
    </xf>
    <xf borderId="169" fillId="5" fontId="61" numFmtId="0" xfId="0" applyAlignment="1" applyBorder="1" applyFont="1">
      <alignment horizontal="center" vertical="center"/>
    </xf>
    <xf borderId="170" fillId="5" fontId="64" numFmtId="0" xfId="0" applyAlignment="1" applyBorder="1" applyFont="1">
      <alignment horizontal="center" shrinkToFit="0" vertical="center" wrapText="1"/>
    </xf>
    <xf borderId="171" fillId="2" fontId="59" numFmtId="0" xfId="0" applyAlignment="1" applyBorder="1" applyFont="1">
      <alignment horizontal="left" vertical="center"/>
    </xf>
    <xf borderId="169" fillId="2" fontId="28" numFmtId="0" xfId="0" applyAlignment="1" applyBorder="1" applyFont="1">
      <alignment vertical="center"/>
    </xf>
    <xf borderId="169" fillId="2" fontId="59" numFmtId="0" xfId="0" applyAlignment="1" applyBorder="1" applyFont="1">
      <alignment vertical="center"/>
    </xf>
    <xf borderId="49" fillId="2" fontId="32" numFmtId="0" xfId="0" applyAlignment="1" applyBorder="1" applyFont="1">
      <alignment horizontal="left" vertical="center"/>
    </xf>
    <xf borderId="169" fillId="2" fontId="28" numFmtId="0" xfId="0" applyAlignment="1" applyBorder="1" applyFont="1">
      <alignment horizontal="center" vertical="center"/>
    </xf>
    <xf borderId="169" fillId="2" fontId="28" numFmtId="165" xfId="0" applyAlignment="1" applyBorder="1" applyFont="1" applyNumberFormat="1">
      <alignment vertical="center"/>
    </xf>
    <xf borderId="169" fillId="2" fontId="28" numFmtId="0" xfId="0" applyAlignment="1" applyBorder="1" applyFont="1">
      <alignment shrinkToFit="0" vertical="center" wrapText="1"/>
    </xf>
    <xf borderId="172" fillId="2" fontId="28" numFmtId="165" xfId="0" applyAlignment="1" applyBorder="1" applyFont="1" applyNumberFormat="1">
      <alignment vertical="center"/>
    </xf>
    <xf borderId="169" fillId="2" fontId="28" numFmtId="165" xfId="0" applyAlignment="1" applyBorder="1" applyFont="1" applyNumberFormat="1">
      <alignment horizontal="center" vertical="center"/>
    </xf>
    <xf borderId="170" fillId="2" fontId="28" numFmtId="0" xfId="0" applyAlignment="1" applyBorder="1" applyFont="1">
      <alignment vertical="center"/>
    </xf>
    <xf borderId="170" fillId="2" fontId="28" numFmtId="0" xfId="0" applyAlignment="1" applyBorder="1" applyFont="1">
      <alignment shrinkToFit="0" vertical="center" wrapText="1"/>
    </xf>
    <xf borderId="173" fillId="7" fontId="28" numFmtId="0" xfId="0" applyAlignment="1" applyBorder="1" applyFont="1">
      <alignment horizontal="left" vertical="center"/>
    </xf>
    <xf borderId="173" fillId="7" fontId="28" numFmtId="0" xfId="0" applyAlignment="1" applyBorder="1" applyFont="1">
      <alignment horizontal="center" vertical="center"/>
    </xf>
    <xf borderId="174" fillId="9" fontId="17" numFmtId="0" xfId="0" applyAlignment="1" applyBorder="1" applyFont="1">
      <alignment shrinkToFit="0" vertical="center" wrapText="1"/>
    </xf>
    <xf borderId="159" fillId="7" fontId="28" numFmtId="0" xfId="0" applyAlignment="1" applyBorder="1" applyFont="1">
      <alignment vertical="center"/>
    </xf>
    <xf borderId="169" fillId="7" fontId="28" numFmtId="0" xfId="0" applyAlignment="1" applyBorder="1" applyFont="1">
      <alignment horizontal="center" vertical="center"/>
    </xf>
    <xf borderId="169" fillId="15" fontId="28" numFmtId="0" xfId="0" applyAlignment="1" applyBorder="1" applyFont="1">
      <alignment horizontal="center" shrinkToFit="0" vertical="center" wrapText="1"/>
    </xf>
    <xf borderId="169" fillId="8" fontId="28" numFmtId="0" xfId="0" applyAlignment="1" applyBorder="1" applyFont="1">
      <alignment vertical="center"/>
    </xf>
    <xf borderId="169" fillId="8" fontId="28" numFmtId="3" xfId="0" applyAlignment="1" applyBorder="1" applyFont="1" applyNumberFormat="1">
      <alignment vertical="center"/>
    </xf>
    <xf borderId="169" fillId="15" fontId="28" numFmtId="0" xfId="0" applyAlignment="1" applyBorder="1" applyFont="1">
      <alignment vertical="center"/>
    </xf>
    <xf borderId="169" fillId="15" fontId="17" numFmtId="0" xfId="0" applyAlignment="1" applyBorder="1" applyFont="1">
      <alignment horizontal="left" shrinkToFit="0" vertical="center" wrapText="1"/>
    </xf>
    <xf borderId="170" fillId="15" fontId="65" numFmtId="3" xfId="0" applyAlignment="1" applyBorder="1" applyFont="1" applyNumberFormat="1">
      <alignment vertical="center"/>
    </xf>
    <xf borderId="170" fillId="15" fontId="5" numFmtId="0" xfId="0" applyAlignment="1" applyBorder="1" applyFont="1">
      <alignment horizontal="center" vertical="center"/>
    </xf>
    <xf borderId="170" fillId="9" fontId="28" numFmtId="0" xfId="0" applyAlignment="1" applyBorder="1" applyFont="1">
      <alignment shrinkToFit="0" vertical="center" wrapText="1"/>
    </xf>
    <xf borderId="15" fillId="22" fontId="28" numFmtId="0" xfId="0" applyAlignment="1" applyBorder="1" applyFont="1">
      <alignment shrinkToFit="0" vertical="center" wrapText="1"/>
    </xf>
    <xf borderId="15" fillId="7" fontId="28" numFmtId="0" xfId="0" applyAlignment="1" applyBorder="1" applyFont="1">
      <alignment vertical="center"/>
    </xf>
    <xf borderId="175" fillId="0" fontId="3" numFmtId="0" xfId="0" applyBorder="1" applyFont="1"/>
    <xf borderId="176" fillId="0" fontId="3" numFmtId="0" xfId="0" applyBorder="1" applyFont="1"/>
    <xf borderId="169" fillId="15" fontId="66" numFmtId="3" xfId="0" applyAlignment="1" applyBorder="1" applyFont="1" applyNumberFormat="1">
      <alignment vertical="center"/>
    </xf>
    <xf borderId="169" fillId="15" fontId="5" numFmtId="0" xfId="0" applyAlignment="1" applyBorder="1" applyFont="1">
      <alignment horizontal="center" vertical="center"/>
    </xf>
    <xf borderId="169" fillId="15" fontId="17" numFmtId="0" xfId="0" applyAlignment="1" applyBorder="1" applyFont="1">
      <alignment horizontal="center" vertical="center"/>
    </xf>
    <xf borderId="170" fillId="8" fontId="5" numFmtId="165" xfId="0" applyAlignment="1" applyBorder="1" applyFont="1" applyNumberFormat="1">
      <alignment vertical="center"/>
    </xf>
    <xf borderId="177" fillId="15" fontId="17" numFmtId="3" xfId="0" applyAlignment="1" applyBorder="1" applyFont="1" applyNumberFormat="1">
      <alignment shrinkToFit="0" vertical="center" wrapText="1"/>
    </xf>
    <xf borderId="169" fillId="15" fontId="17" numFmtId="0" xfId="0" applyAlignment="1" applyBorder="1" applyFont="1">
      <alignment vertical="center"/>
    </xf>
    <xf borderId="169" fillId="15" fontId="17" numFmtId="0" xfId="0" applyAlignment="1" applyBorder="1" applyFont="1">
      <alignment shrinkToFit="0" vertical="center" wrapText="1"/>
    </xf>
    <xf borderId="170" fillId="8" fontId="5" numFmtId="165" xfId="0" applyAlignment="1" applyBorder="1" applyFont="1" applyNumberFormat="1">
      <alignment horizontal="center" vertical="center"/>
    </xf>
    <xf borderId="169" fillId="2" fontId="32" numFmtId="0" xfId="0" applyAlignment="1" applyBorder="1" applyFont="1">
      <alignment vertical="center"/>
    </xf>
    <xf borderId="49" fillId="2" fontId="32" numFmtId="0" xfId="0" applyAlignment="1" applyBorder="1" applyFont="1">
      <alignment horizontal="center" vertical="center"/>
    </xf>
    <xf borderId="170" fillId="8" fontId="67" numFmtId="0" xfId="0" applyAlignment="1" applyBorder="1" applyFont="1">
      <alignment horizontal="left" vertical="center"/>
    </xf>
    <xf borderId="169" fillId="8" fontId="68" numFmtId="0" xfId="0" applyAlignment="1" applyBorder="1" applyFont="1">
      <alignment vertical="center"/>
    </xf>
    <xf borderId="170" fillId="8" fontId="69" numFmtId="0" xfId="0" applyAlignment="1" applyBorder="1" applyFont="1">
      <alignment vertical="center"/>
    </xf>
    <xf borderId="49" fillId="8" fontId="68" numFmtId="0" xfId="0" applyAlignment="1" applyBorder="1" applyFont="1">
      <alignment horizontal="center" vertical="center"/>
    </xf>
    <xf borderId="169" fillId="8" fontId="68" numFmtId="0" xfId="0" applyAlignment="1" applyBorder="1" applyFont="1">
      <alignment horizontal="center" vertical="center"/>
    </xf>
    <xf borderId="169" fillId="8" fontId="68" numFmtId="3" xfId="0" applyAlignment="1" applyBorder="1" applyFont="1" applyNumberFormat="1">
      <alignment vertical="center"/>
    </xf>
    <xf borderId="169" fillId="8" fontId="68" numFmtId="165" xfId="0" applyAlignment="1" applyBorder="1" applyFont="1" applyNumberFormat="1">
      <alignment vertical="center"/>
    </xf>
    <xf borderId="169" fillId="8" fontId="68" numFmtId="165" xfId="0" applyAlignment="1" applyBorder="1" applyFont="1" applyNumberFormat="1">
      <alignment shrinkToFit="0" vertical="center" wrapText="1"/>
    </xf>
    <xf borderId="172" fillId="8" fontId="68" numFmtId="165" xfId="0" applyAlignment="1" applyBorder="1" applyFont="1" applyNumberFormat="1">
      <alignment vertical="center"/>
    </xf>
    <xf borderId="169" fillId="8" fontId="68" numFmtId="165" xfId="0" applyAlignment="1" applyBorder="1" applyFont="1" applyNumberFormat="1">
      <alignment horizontal="center" vertical="center"/>
    </xf>
    <xf borderId="170" fillId="8" fontId="68" numFmtId="0" xfId="0" applyAlignment="1" applyBorder="1" applyFont="1">
      <alignment vertical="center"/>
    </xf>
    <xf borderId="170" fillId="8" fontId="68" numFmtId="0" xfId="0" applyAlignment="1" applyBorder="1" applyFont="1">
      <alignment horizontal="center" vertical="center"/>
    </xf>
    <xf borderId="169" fillId="15" fontId="17" numFmtId="0" xfId="0" applyAlignment="1" applyBorder="1" applyFont="1">
      <alignment shrinkToFit="0" wrapText="1"/>
    </xf>
    <xf borderId="169" fillId="15" fontId="17" numFmtId="0" xfId="0" applyAlignment="1" applyBorder="1" applyFont="1">
      <alignment horizontal="center" shrinkToFit="0" vertical="center" wrapText="1"/>
    </xf>
    <xf borderId="169" fillId="15" fontId="70" numFmtId="0" xfId="0" applyAlignment="1" applyBorder="1" applyFont="1">
      <alignment vertical="center"/>
    </xf>
    <xf borderId="169" fillId="15" fontId="28" numFmtId="0" xfId="0" applyAlignment="1" applyBorder="1" applyFont="1">
      <alignment horizontal="center" vertical="center"/>
    </xf>
    <xf borderId="169" fillId="15" fontId="17" numFmtId="0" xfId="0" applyAlignment="1" applyBorder="1" applyFont="1">
      <alignment horizontal="center"/>
    </xf>
    <xf borderId="170" fillId="8" fontId="5" numFmtId="165" xfId="0" applyBorder="1" applyFont="1" applyNumberFormat="1"/>
    <xf borderId="177" fillId="15" fontId="17" numFmtId="3" xfId="0" applyAlignment="1" applyBorder="1" applyFont="1" applyNumberFormat="1">
      <alignment shrinkToFit="0" wrapText="1"/>
    </xf>
    <xf borderId="169" fillId="15" fontId="17" numFmtId="0" xfId="0" applyBorder="1" applyFont="1"/>
    <xf borderId="170" fillId="7" fontId="28" numFmtId="0" xfId="0" applyAlignment="1" applyBorder="1" applyFont="1">
      <alignment horizontal="left" shrinkToFit="0" vertical="center" wrapText="1"/>
    </xf>
    <xf borderId="170" fillId="7" fontId="28" numFmtId="0" xfId="0" applyAlignment="1" applyBorder="1" applyFont="1">
      <alignment shrinkToFit="0" vertical="center" wrapText="1"/>
    </xf>
    <xf borderId="169" fillId="9" fontId="28" numFmtId="0" xfId="0" applyAlignment="1" applyBorder="1" applyFont="1">
      <alignment shrinkToFit="0" vertical="center" wrapText="1"/>
    </xf>
    <xf borderId="170" fillId="7" fontId="71" numFmtId="0" xfId="0" applyAlignment="1" applyBorder="1" applyFont="1">
      <alignment horizontal="center" vertical="center"/>
    </xf>
    <xf borderId="170" fillId="6" fontId="5" numFmtId="0" xfId="0" applyAlignment="1" applyBorder="1" applyFont="1">
      <alignment horizontal="center" vertical="center"/>
    </xf>
    <xf borderId="170" fillId="8" fontId="28" numFmtId="0" xfId="0" applyAlignment="1" applyBorder="1" applyFont="1">
      <alignment vertical="center"/>
    </xf>
    <xf borderId="170" fillId="8" fontId="28" numFmtId="165" xfId="0" applyAlignment="1" applyBorder="1" applyFont="1" applyNumberFormat="1">
      <alignment vertical="center"/>
    </xf>
    <xf borderId="170" fillId="6" fontId="17" numFmtId="3" xfId="0" applyAlignment="1" applyBorder="1" applyFont="1" applyNumberFormat="1">
      <alignment horizontal="center" vertical="center"/>
    </xf>
    <xf borderId="169" fillId="8" fontId="5" numFmtId="165" xfId="0" applyAlignment="1" applyBorder="1" applyFont="1" applyNumberFormat="1">
      <alignment vertical="center"/>
    </xf>
    <xf borderId="169" fillId="6" fontId="28" numFmtId="0" xfId="0" applyAlignment="1" applyBorder="1" applyFont="1">
      <alignment vertical="center"/>
    </xf>
    <xf borderId="170" fillId="6" fontId="72" numFmtId="3" xfId="0" applyAlignment="1" applyBorder="1" applyFont="1" applyNumberFormat="1">
      <alignment vertical="center"/>
    </xf>
    <xf borderId="169" fillId="6" fontId="17" numFmtId="165" xfId="0" applyAlignment="1" applyBorder="1" applyFont="1" applyNumberFormat="1">
      <alignment horizontal="center" vertical="center"/>
    </xf>
    <xf borderId="169" fillId="2" fontId="28" numFmtId="0" xfId="0" applyAlignment="1" applyBorder="1" applyFont="1">
      <alignment horizontal="left" vertical="center"/>
    </xf>
    <xf borderId="169" fillId="8" fontId="69" numFmtId="0" xfId="0" applyAlignment="1" applyBorder="1" applyFont="1">
      <alignment vertical="center"/>
    </xf>
    <xf borderId="173" fillId="7" fontId="17" numFmtId="0" xfId="0" applyAlignment="1" applyBorder="1" applyFont="1">
      <alignment horizontal="left" vertical="center"/>
    </xf>
    <xf borderId="174" fillId="7" fontId="17" numFmtId="0" xfId="0" applyAlignment="1" applyBorder="1" applyFont="1">
      <alignment shrinkToFit="0" vertical="center" wrapText="1"/>
    </xf>
    <xf borderId="174" fillId="7" fontId="5" numFmtId="0" xfId="0" applyAlignment="1" applyBorder="1" applyFont="1">
      <alignment vertical="center"/>
    </xf>
    <xf borderId="159" fillId="6" fontId="5" numFmtId="0" xfId="0" applyAlignment="1" applyBorder="1" applyFont="1">
      <alignment horizontal="center" vertical="center"/>
    </xf>
    <xf borderId="170" fillId="8" fontId="5" numFmtId="0" xfId="0" applyAlignment="1" applyBorder="1" applyFont="1">
      <alignment vertical="center"/>
    </xf>
    <xf borderId="170" fillId="8" fontId="5" numFmtId="3" xfId="0" applyAlignment="1" applyBorder="1" applyFont="1" applyNumberFormat="1">
      <alignment vertical="center"/>
    </xf>
    <xf borderId="169" fillId="6" fontId="28" numFmtId="0" xfId="0" applyAlignment="1" applyBorder="1" applyFont="1">
      <alignment horizontal="center" vertical="center"/>
    </xf>
    <xf borderId="170" fillId="6" fontId="17" numFmtId="165" xfId="0" applyAlignment="1" applyBorder="1" applyFont="1" applyNumberFormat="1">
      <alignment horizontal="left" vertical="center"/>
    </xf>
    <xf borderId="170" fillId="8" fontId="5" numFmtId="0" xfId="0" applyAlignment="1" applyBorder="1" applyFont="1">
      <alignment horizontal="center" vertical="center"/>
    </xf>
    <xf borderId="15" fillId="22" fontId="73" numFmtId="0" xfId="0" applyAlignment="1" applyBorder="1" applyFont="1">
      <alignment shrinkToFit="0" vertical="center" wrapText="1"/>
    </xf>
    <xf borderId="178" fillId="0" fontId="3" numFmtId="0" xfId="0" applyBorder="1" applyFont="1"/>
    <xf borderId="159" fillId="7" fontId="17" numFmtId="0" xfId="0" applyAlignment="1" applyBorder="1" applyFont="1">
      <alignment horizontal="left" vertical="center"/>
    </xf>
    <xf borderId="174" fillId="7" fontId="17" numFmtId="0" xfId="0" applyAlignment="1" applyBorder="1" applyFont="1">
      <alignment horizontal="center" shrinkToFit="0" vertical="center" wrapText="1"/>
    </xf>
    <xf borderId="174" fillId="9" fontId="17" numFmtId="0" xfId="0" applyAlignment="1" applyBorder="1" applyFont="1">
      <alignment horizontal="center" shrinkToFit="0" vertical="center" wrapText="1"/>
    </xf>
    <xf borderId="46" fillId="7" fontId="5" numFmtId="0" xfId="0" applyAlignment="1" applyBorder="1" applyFont="1">
      <alignment horizontal="center" vertical="center"/>
    </xf>
    <xf borderId="169" fillId="8" fontId="5" numFmtId="0" xfId="0" applyAlignment="1" applyBorder="1" applyFont="1">
      <alignment horizontal="center" vertical="center"/>
    </xf>
    <xf borderId="169" fillId="6" fontId="74" numFmtId="165" xfId="0" applyAlignment="1" applyBorder="1" applyFont="1" applyNumberFormat="1">
      <alignment horizontal="center" vertical="center"/>
    </xf>
    <xf borderId="169" fillId="8" fontId="5" numFmtId="3" xfId="0" applyAlignment="1" applyBorder="1" applyFont="1" applyNumberFormat="1">
      <alignment horizontal="center" vertical="center"/>
    </xf>
    <xf borderId="169" fillId="8" fontId="5" numFmtId="165" xfId="0" applyAlignment="1" applyBorder="1" applyFont="1" applyNumberFormat="1">
      <alignment horizontal="center" vertical="center"/>
    </xf>
    <xf borderId="169" fillId="8" fontId="5" numFmtId="3" xfId="0" applyAlignment="1" applyBorder="1" applyFont="1" applyNumberFormat="1">
      <alignment horizontal="center" shrinkToFit="0" vertical="center" wrapText="1"/>
    </xf>
    <xf borderId="169" fillId="15" fontId="75" numFmtId="0" xfId="0" applyAlignment="1" applyBorder="1" applyFont="1">
      <alignment horizontal="left" shrinkToFit="0" vertical="center" wrapText="1"/>
    </xf>
    <xf borderId="169" fillId="15" fontId="76" numFmtId="0" xfId="0" applyAlignment="1" applyBorder="1" applyFont="1">
      <alignment horizontal="left" vertical="center"/>
    </xf>
    <xf borderId="169" fillId="8" fontId="1" numFmtId="0" xfId="0" applyAlignment="1" applyBorder="1" applyFont="1">
      <alignment vertical="center"/>
    </xf>
    <xf borderId="170" fillId="6" fontId="17" numFmtId="3" xfId="0" applyAlignment="1" applyBorder="1" applyFont="1" applyNumberFormat="1">
      <alignment vertical="center"/>
    </xf>
    <xf borderId="169" fillId="8" fontId="5" numFmtId="0" xfId="0" applyAlignment="1" applyBorder="1" applyFont="1">
      <alignment vertical="center"/>
    </xf>
    <xf borderId="170" fillId="8" fontId="5" numFmtId="166" xfId="0" applyAlignment="1" applyBorder="1" applyFont="1" applyNumberFormat="1">
      <alignment vertical="center"/>
    </xf>
    <xf borderId="169" fillId="7" fontId="17" numFmtId="0" xfId="0" applyAlignment="1" applyBorder="1" applyFont="1">
      <alignment horizontal="center" vertical="center"/>
    </xf>
    <xf borderId="170" fillId="7" fontId="17" numFmtId="3" xfId="0" applyAlignment="1" applyBorder="1" applyFont="1" applyNumberFormat="1">
      <alignment horizontal="center" shrinkToFit="0" vertical="center" wrapText="1"/>
    </xf>
    <xf borderId="169" fillId="6" fontId="17" numFmtId="165" xfId="0" applyAlignment="1" applyBorder="1" applyFont="1" applyNumberFormat="1">
      <alignment horizontal="left" vertical="center"/>
    </xf>
    <xf borderId="170" fillId="15" fontId="5" numFmtId="0" xfId="0" applyAlignment="1" applyBorder="1" applyFont="1">
      <alignment horizontal="center" shrinkToFit="0" vertical="center" wrapText="1"/>
    </xf>
    <xf borderId="170" fillId="15" fontId="77" numFmtId="3" xfId="0" applyAlignment="1" applyBorder="1" applyFont="1" applyNumberFormat="1">
      <alignment vertical="center"/>
    </xf>
    <xf borderId="173" fillId="6" fontId="5" numFmtId="0" xfId="0" applyAlignment="1" applyBorder="1" applyFont="1">
      <alignment horizontal="center" vertical="center"/>
    </xf>
    <xf borderId="170" fillId="6" fontId="28" numFmtId="0" xfId="0" applyAlignment="1" applyBorder="1" applyFont="1">
      <alignment horizontal="left" shrinkToFit="0" vertical="center" wrapText="1"/>
    </xf>
    <xf borderId="170" fillId="6" fontId="28" numFmtId="0" xfId="0" applyAlignment="1" applyBorder="1" applyFont="1">
      <alignment shrinkToFit="0" vertical="center" wrapText="1"/>
    </xf>
    <xf borderId="169" fillId="6" fontId="28" numFmtId="0" xfId="0" applyAlignment="1" applyBorder="1" applyFont="1">
      <alignment shrinkToFit="0" vertical="center" wrapText="1"/>
    </xf>
    <xf borderId="170" fillId="6" fontId="71" numFmtId="0" xfId="0" applyAlignment="1" applyBorder="1" applyFont="1">
      <alignment horizontal="center" vertical="center"/>
    </xf>
    <xf borderId="15" fillId="6" fontId="17" numFmtId="3" xfId="0" applyAlignment="1" applyBorder="1" applyFont="1" applyNumberFormat="1">
      <alignment horizontal="center" shrinkToFit="0" vertical="center" wrapText="1"/>
    </xf>
    <xf borderId="169" fillId="6" fontId="17" numFmtId="0" xfId="0" applyAlignment="1" applyBorder="1" applyFont="1">
      <alignment horizontal="center" vertical="center"/>
    </xf>
    <xf borderId="170" fillId="6" fontId="28" numFmtId="0" xfId="0" applyAlignment="1" applyBorder="1" applyFont="1">
      <alignment vertical="center"/>
    </xf>
    <xf borderId="170" fillId="6" fontId="28" numFmtId="165" xfId="0" applyAlignment="1" applyBorder="1" applyFont="1" applyNumberFormat="1">
      <alignment vertical="center"/>
    </xf>
    <xf borderId="169" fillId="6" fontId="5" numFmtId="165" xfId="0" applyAlignment="1" applyBorder="1" applyFont="1" applyNumberFormat="1">
      <alignment vertical="center"/>
    </xf>
    <xf borderId="15" fillId="6" fontId="28" numFmtId="0" xfId="0" applyAlignment="1" applyBorder="1" applyFont="1">
      <alignment shrinkToFit="0" vertical="center" wrapText="1"/>
    </xf>
    <xf borderId="15" fillId="6" fontId="28" numFmtId="0" xfId="0" applyAlignment="1" applyBorder="1" applyFont="1">
      <alignment vertical="center"/>
    </xf>
    <xf borderId="15" fillId="6" fontId="5" numFmtId="165" xfId="0" applyAlignment="1" applyBorder="1" applyFont="1" applyNumberFormat="1">
      <alignment horizontal="center" vertical="center"/>
    </xf>
    <xf borderId="15" fillId="6" fontId="71" numFmtId="0" xfId="0" applyAlignment="1" applyBorder="1" applyFont="1">
      <alignment horizontal="center" vertical="center"/>
    </xf>
    <xf borderId="15" fillId="6" fontId="28" numFmtId="0" xfId="0" applyAlignment="1" applyBorder="1" applyFont="1">
      <alignment horizontal="center" vertical="center"/>
    </xf>
    <xf borderId="15" fillId="6" fontId="17" numFmtId="165" xfId="0" applyAlignment="1" applyBorder="1" applyFont="1" applyNumberFormat="1">
      <alignment horizontal="left" vertical="center"/>
    </xf>
    <xf borderId="15" fillId="6" fontId="17" numFmtId="3" xfId="0" applyAlignment="1" applyBorder="1" applyFont="1" applyNumberFormat="1">
      <alignment horizontal="center" vertical="center"/>
    </xf>
    <xf borderId="15" fillId="6" fontId="5" numFmtId="165" xfId="0" applyAlignment="1" applyBorder="1" applyFont="1" applyNumberFormat="1">
      <alignment vertical="center"/>
    </xf>
    <xf borderId="15" fillId="6" fontId="78" numFmtId="3" xfId="0" applyAlignment="1" applyBorder="1" applyFont="1" applyNumberFormat="1">
      <alignment vertical="center"/>
    </xf>
    <xf borderId="15" fillId="6" fontId="17" numFmtId="165" xfId="0" applyAlignment="1" applyBorder="1" applyFont="1" applyNumberFormat="1">
      <alignment horizontal="center" vertical="center"/>
    </xf>
    <xf borderId="179" fillId="20" fontId="6" numFmtId="0" xfId="0" applyAlignment="1" applyBorder="1" applyFont="1">
      <alignment horizontal="center" shrinkToFit="0" vertical="center" wrapText="1"/>
    </xf>
    <xf borderId="180" fillId="0" fontId="4" numFmtId="0" xfId="0" applyAlignment="1" applyBorder="1" applyFont="1">
      <alignment horizontal="center" shrinkToFit="0" vertical="center" wrapText="1"/>
    </xf>
    <xf borderId="181" fillId="0" fontId="3" numFmtId="0" xfId="0" applyBorder="1" applyFont="1"/>
    <xf borderId="182" fillId="0" fontId="3" numFmtId="0" xfId="0" applyBorder="1" applyFont="1"/>
    <xf borderId="77" fillId="20" fontId="4" numFmtId="0" xfId="0" applyAlignment="1" applyBorder="1" applyFont="1">
      <alignment horizontal="center" shrinkToFit="0" vertical="center" wrapText="1"/>
    </xf>
    <xf borderId="183" fillId="20" fontId="4" numFmtId="0" xfId="0" applyAlignment="1" applyBorder="1" applyFont="1">
      <alignment horizontal="center" shrinkToFit="0" vertical="center" wrapText="1"/>
    </xf>
    <xf borderId="184" fillId="0" fontId="3" numFmtId="0" xfId="0" applyBorder="1" applyFont="1"/>
    <xf borderId="185" fillId="20" fontId="6" numFmtId="0" xfId="0" applyAlignment="1" applyBorder="1" applyFont="1">
      <alignment horizontal="center" shrinkToFit="0" vertical="center" wrapText="1"/>
    </xf>
    <xf borderId="186" fillId="0" fontId="6" numFmtId="0" xfId="0" applyAlignment="1" applyBorder="1" applyFont="1">
      <alignment horizontal="center" shrinkToFit="0" vertical="center" wrapText="1"/>
    </xf>
    <xf borderId="187" fillId="0" fontId="3" numFmtId="0" xfId="0" applyBorder="1" applyFont="1"/>
    <xf borderId="186" fillId="0" fontId="4" numFmtId="164" xfId="0" applyAlignment="1" applyBorder="1" applyFont="1" applyNumberFormat="1">
      <alignment horizontal="center" shrinkToFit="0" vertical="center" wrapText="1"/>
    </xf>
    <xf borderId="188" fillId="0" fontId="3" numFmtId="0" xfId="0" applyBorder="1" applyFont="1"/>
    <xf borderId="189" fillId="0" fontId="3" numFmtId="0" xfId="0" applyBorder="1" applyFont="1"/>
    <xf borderId="190" fillId="0" fontId="3" numFmtId="0" xfId="0" applyBorder="1" applyFont="1"/>
    <xf borderId="186" fillId="10" fontId="2" numFmtId="0" xfId="0" applyAlignment="1" applyBorder="1" applyFont="1">
      <alignment horizontal="center" shrinkToFit="0" vertical="center" wrapText="1"/>
    </xf>
    <xf borderId="191" fillId="0" fontId="3" numFmtId="0" xfId="0" applyBorder="1" applyFont="1"/>
    <xf borderId="192" fillId="13" fontId="6" numFmtId="0" xfId="0" applyAlignment="1" applyBorder="1" applyFont="1">
      <alignment horizontal="center" shrinkToFit="0" vertical="center" wrapText="1"/>
    </xf>
    <xf borderId="81" fillId="7" fontId="20" numFmtId="0" xfId="0" applyAlignment="1" applyBorder="1" applyFont="1">
      <alignment horizontal="center" shrinkToFit="0" vertical="center" wrapText="1"/>
    </xf>
    <xf borderId="192" fillId="10" fontId="6" numFmtId="0" xfId="0" applyAlignment="1" applyBorder="1" applyFont="1">
      <alignment horizontal="center" shrinkToFit="0" vertical="center" wrapText="1"/>
    </xf>
    <xf borderId="81" fillId="10" fontId="6" numFmtId="0" xfId="0" applyAlignment="1" applyBorder="1" applyFont="1">
      <alignment horizontal="center" shrinkToFit="0" vertical="center" wrapText="1"/>
    </xf>
    <xf borderId="193" fillId="20" fontId="6" numFmtId="0" xfId="0" applyAlignment="1" applyBorder="1" applyFont="1">
      <alignment horizontal="center" shrinkToFit="0" vertical="center" wrapText="1"/>
    </xf>
    <xf borderId="192" fillId="10" fontId="4" numFmtId="0" xfId="0" applyAlignment="1" applyBorder="1" applyFont="1">
      <alignment horizontal="center" vertical="center"/>
    </xf>
    <xf borderId="194" fillId="0" fontId="3" numFmtId="0" xfId="0" applyBorder="1" applyFont="1"/>
    <xf borderId="195" fillId="10" fontId="4" numFmtId="0" xfId="0" applyAlignment="1" applyBorder="1" applyFont="1">
      <alignment horizontal="center" vertical="center"/>
    </xf>
    <xf borderId="196" fillId="10" fontId="4" numFmtId="0" xfId="0" applyAlignment="1" applyBorder="1" applyFont="1">
      <alignment horizontal="center" vertical="center"/>
    </xf>
    <xf borderId="197" fillId="0" fontId="3" numFmtId="0" xfId="0" applyBorder="1" applyFont="1"/>
    <xf borderId="198" fillId="0" fontId="3" numFmtId="0" xfId="0" applyBorder="1" applyFont="1"/>
    <xf borderId="199" fillId="0" fontId="4" numFmtId="0" xfId="0" applyAlignment="1" applyBorder="1" applyFont="1">
      <alignment vertical="center"/>
    </xf>
    <xf borderId="200" fillId="2" fontId="1" numFmtId="0" xfId="0" applyAlignment="1" applyBorder="1" applyFont="1">
      <alignment horizontal="center" shrinkToFit="0" vertical="center" wrapText="1"/>
    </xf>
    <xf borderId="27" fillId="7" fontId="20" numFmtId="0" xfId="0" applyAlignment="1" applyBorder="1" applyFont="1">
      <alignment horizontal="center" shrinkToFit="0" wrapText="1"/>
    </xf>
    <xf borderId="76" fillId="9" fontId="4" numFmtId="0" xfId="0" applyAlignment="1" applyBorder="1" applyFont="1">
      <alignment horizontal="left" shrinkToFit="0" vertical="center" wrapText="1"/>
    </xf>
    <xf borderId="201" fillId="12" fontId="23" numFmtId="0" xfId="0" applyAlignment="1" applyBorder="1" applyFont="1">
      <alignment horizontal="center" shrinkToFit="0" vertical="center" wrapText="1"/>
    </xf>
    <xf borderId="30" fillId="30" fontId="4" numFmtId="0" xfId="0" applyAlignment="1" applyBorder="1" applyFill="1" applyFont="1">
      <alignment horizontal="center" shrinkToFit="0" vertical="center" wrapText="1"/>
    </xf>
    <xf borderId="202" fillId="12" fontId="23" numFmtId="0" xfId="0" applyAlignment="1" applyBorder="1" applyFont="1">
      <alignment horizontal="center" shrinkToFit="0" vertical="center" wrapText="1"/>
    </xf>
    <xf borderId="203" fillId="12" fontId="23" numFmtId="0" xfId="0" applyAlignment="1" applyBorder="1" applyFont="1">
      <alignment horizontal="center" shrinkToFit="0" vertical="center" wrapText="1"/>
    </xf>
  </cellXfs>
  <cellStyles count="1">
    <cellStyle xfId="0" name="Normal" builtinId="0"/>
  </cellStyles>
  <dxfs count="2"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999999"/>
          <bgColor rgb="FF9999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8.jpg"/><Relationship Id="rId2" Type="http://schemas.openxmlformats.org/officeDocument/2006/relationships/image" Target="../media/image16.jpg"/><Relationship Id="rId3" Type="http://schemas.openxmlformats.org/officeDocument/2006/relationships/image" Target="../media/image4.jpg"/><Relationship Id="rId4" Type="http://schemas.openxmlformats.org/officeDocument/2006/relationships/image" Target="../media/image12.jpg"/><Relationship Id="rId9" Type="http://schemas.openxmlformats.org/officeDocument/2006/relationships/image" Target="../media/image1.jpg"/><Relationship Id="rId5" Type="http://schemas.openxmlformats.org/officeDocument/2006/relationships/image" Target="../media/image13.jpg"/><Relationship Id="rId6" Type="http://schemas.openxmlformats.org/officeDocument/2006/relationships/image" Target="../media/image25.jpg"/><Relationship Id="rId7" Type="http://schemas.openxmlformats.org/officeDocument/2006/relationships/image" Target="../media/image2.jpg"/><Relationship Id="rId8" Type="http://schemas.openxmlformats.org/officeDocument/2006/relationships/image" Target="../media/image6.jpg"/></Relationships>
</file>

<file path=xl/drawings/_rels/drawing2.xml.rels><?xml version="1.0" encoding="UTF-8" standalone="yes"?><Relationships xmlns="http://schemas.openxmlformats.org/package/2006/relationships"><Relationship Id="rId11" Type="http://schemas.openxmlformats.org/officeDocument/2006/relationships/image" Target="../media/image9.png"/><Relationship Id="rId10" Type="http://schemas.openxmlformats.org/officeDocument/2006/relationships/image" Target="../media/image36.jpg"/><Relationship Id="rId13" Type="http://schemas.openxmlformats.org/officeDocument/2006/relationships/image" Target="../media/image5.png"/><Relationship Id="rId12" Type="http://schemas.openxmlformats.org/officeDocument/2006/relationships/image" Target="../media/image7.png"/><Relationship Id="rId1" Type="http://schemas.openxmlformats.org/officeDocument/2006/relationships/image" Target="../media/image15.jpg"/><Relationship Id="rId2" Type="http://schemas.openxmlformats.org/officeDocument/2006/relationships/image" Target="../media/image17.jpg"/><Relationship Id="rId3" Type="http://schemas.openxmlformats.org/officeDocument/2006/relationships/image" Target="../media/image11.jpg"/><Relationship Id="rId4" Type="http://schemas.openxmlformats.org/officeDocument/2006/relationships/image" Target="../media/image59.png"/><Relationship Id="rId9" Type="http://schemas.openxmlformats.org/officeDocument/2006/relationships/image" Target="../media/image20.jpg"/><Relationship Id="rId15" Type="http://schemas.openxmlformats.org/officeDocument/2006/relationships/image" Target="../media/image10.png"/><Relationship Id="rId14" Type="http://schemas.openxmlformats.org/officeDocument/2006/relationships/image" Target="../media/image35.png"/><Relationship Id="rId5" Type="http://schemas.openxmlformats.org/officeDocument/2006/relationships/image" Target="../media/image3.png"/><Relationship Id="rId6" Type="http://schemas.openxmlformats.org/officeDocument/2006/relationships/image" Target="../media/image39.png"/><Relationship Id="rId7" Type="http://schemas.openxmlformats.org/officeDocument/2006/relationships/image" Target="../media/image56.png"/><Relationship Id="rId8" Type="http://schemas.openxmlformats.org/officeDocument/2006/relationships/image" Target="../media/image14.jp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4.png"/><Relationship Id="rId2" Type="http://schemas.openxmlformats.org/officeDocument/2006/relationships/image" Target="../media/image18.jpg"/><Relationship Id="rId3" Type="http://schemas.openxmlformats.org/officeDocument/2006/relationships/image" Target="../media/image21.jpg"/><Relationship Id="rId4" Type="http://schemas.openxmlformats.org/officeDocument/2006/relationships/image" Target="../media/image58.jpg"/><Relationship Id="rId5" Type="http://schemas.openxmlformats.org/officeDocument/2006/relationships/image" Target="../media/image29.jpg"/><Relationship Id="rId6" Type="http://schemas.openxmlformats.org/officeDocument/2006/relationships/image" Target="../media/image22.jpg"/><Relationship Id="rId7" Type="http://schemas.openxmlformats.org/officeDocument/2006/relationships/image" Target="../media/image19.jpg"/><Relationship Id="rId8" Type="http://schemas.openxmlformats.org/officeDocument/2006/relationships/image" Target="../media/image43.jpg"/></Relationships>
</file>

<file path=xl/drawings/_rels/drawing5.xml.rels><?xml version="1.0" encoding="UTF-8" standalone="yes"?><Relationships xmlns="http://schemas.openxmlformats.org/package/2006/relationships"><Relationship Id="rId20" Type="http://schemas.openxmlformats.org/officeDocument/2006/relationships/image" Target="../media/image19.jpg"/><Relationship Id="rId11" Type="http://schemas.openxmlformats.org/officeDocument/2006/relationships/image" Target="../media/image33.jpg"/><Relationship Id="rId10" Type="http://schemas.openxmlformats.org/officeDocument/2006/relationships/image" Target="../media/image27.jpg"/><Relationship Id="rId21" Type="http://schemas.openxmlformats.org/officeDocument/2006/relationships/image" Target="../media/image43.jpg"/><Relationship Id="rId13" Type="http://schemas.openxmlformats.org/officeDocument/2006/relationships/image" Target="../media/image26.jpg"/><Relationship Id="rId12" Type="http://schemas.openxmlformats.org/officeDocument/2006/relationships/image" Target="../media/image37.jpg"/><Relationship Id="rId1" Type="http://schemas.openxmlformats.org/officeDocument/2006/relationships/image" Target="../media/image32.jpg"/><Relationship Id="rId2" Type="http://schemas.openxmlformats.org/officeDocument/2006/relationships/image" Target="../media/image30.jpg"/><Relationship Id="rId3" Type="http://schemas.openxmlformats.org/officeDocument/2006/relationships/image" Target="../media/image31.jpg"/><Relationship Id="rId4" Type="http://schemas.openxmlformats.org/officeDocument/2006/relationships/image" Target="../media/image51.jpg"/><Relationship Id="rId9" Type="http://schemas.openxmlformats.org/officeDocument/2006/relationships/image" Target="../media/image45.jpg"/><Relationship Id="rId15" Type="http://schemas.openxmlformats.org/officeDocument/2006/relationships/image" Target="../media/image18.jpg"/><Relationship Id="rId14" Type="http://schemas.openxmlformats.org/officeDocument/2006/relationships/image" Target="../media/image28.jpg"/><Relationship Id="rId17" Type="http://schemas.openxmlformats.org/officeDocument/2006/relationships/image" Target="../media/image58.jpg"/><Relationship Id="rId16" Type="http://schemas.openxmlformats.org/officeDocument/2006/relationships/image" Target="../media/image21.jpg"/><Relationship Id="rId5" Type="http://schemas.openxmlformats.org/officeDocument/2006/relationships/image" Target="../media/image48.jpg"/><Relationship Id="rId19" Type="http://schemas.openxmlformats.org/officeDocument/2006/relationships/image" Target="../media/image22.jpg"/><Relationship Id="rId6" Type="http://schemas.openxmlformats.org/officeDocument/2006/relationships/image" Target="../media/image23.jpg"/><Relationship Id="rId18" Type="http://schemas.openxmlformats.org/officeDocument/2006/relationships/image" Target="../media/image29.jpg"/><Relationship Id="rId7" Type="http://schemas.openxmlformats.org/officeDocument/2006/relationships/image" Target="../media/image60.png"/><Relationship Id="rId8" Type="http://schemas.openxmlformats.org/officeDocument/2006/relationships/image" Target="../media/image52.jpg"/></Relationships>
</file>

<file path=xl/drawings/_rels/drawing6.xml.rels><?xml version="1.0" encoding="UTF-8" standalone="yes"?><Relationships xmlns="http://schemas.openxmlformats.org/package/2006/relationships"><Relationship Id="rId11" Type="http://schemas.openxmlformats.org/officeDocument/2006/relationships/image" Target="../media/image41.jpg"/><Relationship Id="rId10" Type="http://schemas.openxmlformats.org/officeDocument/2006/relationships/image" Target="../media/image61.jpg"/><Relationship Id="rId13" Type="http://schemas.openxmlformats.org/officeDocument/2006/relationships/image" Target="../media/image18.jpg"/><Relationship Id="rId12" Type="http://schemas.openxmlformats.org/officeDocument/2006/relationships/image" Target="../media/image38.jpg"/><Relationship Id="rId1" Type="http://schemas.openxmlformats.org/officeDocument/2006/relationships/image" Target="../media/image32.jpg"/><Relationship Id="rId2" Type="http://schemas.openxmlformats.org/officeDocument/2006/relationships/image" Target="../media/image30.jpg"/><Relationship Id="rId3" Type="http://schemas.openxmlformats.org/officeDocument/2006/relationships/image" Target="../media/image31.jpg"/><Relationship Id="rId4" Type="http://schemas.openxmlformats.org/officeDocument/2006/relationships/image" Target="../media/image51.jpg"/><Relationship Id="rId9" Type="http://schemas.openxmlformats.org/officeDocument/2006/relationships/image" Target="../media/image40.jpg"/><Relationship Id="rId15" Type="http://schemas.openxmlformats.org/officeDocument/2006/relationships/image" Target="../media/image58.jpg"/><Relationship Id="rId14" Type="http://schemas.openxmlformats.org/officeDocument/2006/relationships/image" Target="../media/image21.jpg"/><Relationship Id="rId17" Type="http://schemas.openxmlformats.org/officeDocument/2006/relationships/image" Target="../media/image22.jpg"/><Relationship Id="rId16" Type="http://schemas.openxmlformats.org/officeDocument/2006/relationships/image" Target="../media/image29.jpg"/><Relationship Id="rId5" Type="http://schemas.openxmlformats.org/officeDocument/2006/relationships/image" Target="../media/image48.jpg"/><Relationship Id="rId19" Type="http://schemas.openxmlformats.org/officeDocument/2006/relationships/image" Target="../media/image43.jpg"/><Relationship Id="rId6" Type="http://schemas.openxmlformats.org/officeDocument/2006/relationships/image" Target="../media/image23.jpg"/><Relationship Id="rId18" Type="http://schemas.openxmlformats.org/officeDocument/2006/relationships/image" Target="../media/image19.jpg"/><Relationship Id="rId7" Type="http://schemas.openxmlformats.org/officeDocument/2006/relationships/image" Target="../media/image63.png"/><Relationship Id="rId8" Type="http://schemas.openxmlformats.org/officeDocument/2006/relationships/image" Target="../media/image34.jpg"/></Relationships>
</file>

<file path=xl/drawings/_rels/drawing7.xml.rels><?xml version="1.0" encoding="UTF-8" standalone="yes"?><Relationships xmlns="http://schemas.openxmlformats.org/package/2006/relationships"><Relationship Id="rId10" Type="http://schemas.openxmlformats.org/officeDocument/2006/relationships/image" Target="../media/image54.jpg"/><Relationship Id="rId1" Type="http://schemas.openxmlformats.org/officeDocument/2006/relationships/image" Target="../media/image42.png"/><Relationship Id="rId2" Type="http://schemas.openxmlformats.org/officeDocument/2006/relationships/image" Target="../media/image50.jpg"/><Relationship Id="rId3" Type="http://schemas.openxmlformats.org/officeDocument/2006/relationships/image" Target="../media/image46.jpg"/><Relationship Id="rId4" Type="http://schemas.openxmlformats.org/officeDocument/2006/relationships/image" Target="../media/image44.jpg"/><Relationship Id="rId9" Type="http://schemas.openxmlformats.org/officeDocument/2006/relationships/image" Target="../media/image55.png"/><Relationship Id="rId5" Type="http://schemas.openxmlformats.org/officeDocument/2006/relationships/image" Target="../media/image62.png"/><Relationship Id="rId6" Type="http://schemas.openxmlformats.org/officeDocument/2006/relationships/image" Target="../media/image47.png"/><Relationship Id="rId7" Type="http://schemas.openxmlformats.org/officeDocument/2006/relationships/image" Target="../media/image57.png"/><Relationship Id="rId8" Type="http://schemas.openxmlformats.org/officeDocument/2006/relationships/image" Target="../media/image49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5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0</xdr:colOff>
      <xdr:row>43</xdr:row>
      <xdr:rowOff>0</xdr:rowOff>
    </xdr:from>
    <xdr:ext cx="1533525" cy="857250"/>
    <xdr:pic>
      <xdr:nvPicPr>
        <xdr:cNvPr id="0" name="image8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43</xdr:row>
      <xdr:rowOff>0</xdr:rowOff>
    </xdr:from>
    <xdr:ext cx="1533525" cy="857250"/>
    <xdr:pic>
      <xdr:nvPicPr>
        <xdr:cNvPr id="0" name="image16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43</xdr:row>
      <xdr:rowOff>0</xdr:rowOff>
    </xdr:from>
    <xdr:ext cx="1533525" cy="857250"/>
    <xdr:pic>
      <xdr:nvPicPr>
        <xdr:cNvPr id="0" name="image4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0</xdr:colOff>
      <xdr:row>43</xdr:row>
      <xdr:rowOff>0</xdr:rowOff>
    </xdr:from>
    <xdr:ext cx="1533525" cy="857250"/>
    <xdr:pic>
      <xdr:nvPicPr>
        <xdr:cNvPr id="0" name="image12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0</xdr:colOff>
      <xdr:row>43</xdr:row>
      <xdr:rowOff>0</xdr:rowOff>
    </xdr:from>
    <xdr:ext cx="1533525" cy="857250"/>
    <xdr:pic>
      <xdr:nvPicPr>
        <xdr:cNvPr id="0" name="image13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44</xdr:row>
      <xdr:rowOff>0</xdr:rowOff>
    </xdr:from>
    <xdr:ext cx="1533525" cy="857250"/>
    <xdr:pic>
      <xdr:nvPicPr>
        <xdr:cNvPr id="0" name="image25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44</xdr:row>
      <xdr:rowOff>0</xdr:rowOff>
    </xdr:from>
    <xdr:ext cx="1533525" cy="857250"/>
    <xdr:pic>
      <xdr:nvPicPr>
        <xdr:cNvPr id="0" name="image2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44</xdr:row>
      <xdr:rowOff>0</xdr:rowOff>
    </xdr:from>
    <xdr:ext cx="1533525" cy="857250"/>
    <xdr:pic>
      <xdr:nvPicPr>
        <xdr:cNvPr id="0" name="image6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0</xdr:colOff>
      <xdr:row>44</xdr:row>
      <xdr:rowOff>0</xdr:rowOff>
    </xdr:from>
    <xdr:ext cx="1533525" cy="857250"/>
    <xdr:pic>
      <xdr:nvPicPr>
        <xdr:cNvPr id="0" name="image1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0</xdr:colOff>
      <xdr:row>1</xdr:row>
      <xdr:rowOff>0</xdr:rowOff>
    </xdr:from>
    <xdr:ext cx="952500" cy="952500"/>
    <xdr:pic>
      <xdr:nvPicPr>
        <xdr:cNvPr id="0" name="image15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2</xdr:row>
      <xdr:rowOff>0</xdr:rowOff>
    </xdr:from>
    <xdr:ext cx="533400" cy="952500"/>
    <xdr:pic>
      <xdr:nvPicPr>
        <xdr:cNvPr id="0" name="image17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3</xdr:row>
      <xdr:rowOff>0</xdr:rowOff>
    </xdr:from>
    <xdr:ext cx="1676400" cy="942975"/>
    <xdr:pic>
      <xdr:nvPicPr>
        <xdr:cNvPr id="0" name="image11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</xdr:row>
      <xdr:rowOff>0</xdr:rowOff>
    </xdr:from>
    <xdr:ext cx="952500" cy="952500"/>
    <xdr:pic>
      <xdr:nvPicPr>
        <xdr:cNvPr id="0" name="image59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5</xdr:row>
      <xdr:rowOff>0</xdr:rowOff>
    </xdr:from>
    <xdr:ext cx="962025" cy="1714500"/>
    <xdr:pic>
      <xdr:nvPicPr>
        <xdr:cNvPr id="0" name="image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6</xdr:row>
      <xdr:rowOff>0</xdr:rowOff>
    </xdr:from>
    <xdr:ext cx="200025" cy="200025"/>
    <xdr:pic>
      <xdr:nvPicPr>
        <xdr:cNvPr id="0" name="image39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7</xdr:row>
      <xdr:rowOff>0</xdr:rowOff>
    </xdr:from>
    <xdr:ext cx="352425" cy="200025"/>
    <xdr:pic>
      <xdr:nvPicPr>
        <xdr:cNvPr id="0" name="image5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9</xdr:row>
      <xdr:rowOff>0</xdr:rowOff>
    </xdr:from>
    <xdr:ext cx="952500" cy="952500"/>
    <xdr:pic>
      <xdr:nvPicPr>
        <xdr:cNvPr id="0" name="image14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10</xdr:row>
      <xdr:rowOff>0</xdr:rowOff>
    </xdr:from>
    <xdr:ext cx="962025" cy="1714500"/>
    <xdr:pic>
      <xdr:nvPicPr>
        <xdr:cNvPr id="0" name="image20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11</xdr:row>
      <xdr:rowOff>0</xdr:rowOff>
    </xdr:from>
    <xdr:ext cx="1676400" cy="942975"/>
    <xdr:pic>
      <xdr:nvPicPr>
        <xdr:cNvPr id="0" name="image36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12</xdr:row>
      <xdr:rowOff>0</xdr:rowOff>
    </xdr:from>
    <xdr:ext cx="200025" cy="200025"/>
    <xdr:pic>
      <xdr:nvPicPr>
        <xdr:cNvPr id="0" name="image9.pn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13</xdr:row>
      <xdr:rowOff>0</xdr:rowOff>
    </xdr:from>
    <xdr:ext cx="200025" cy="200025"/>
    <xdr:pic>
      <xdr:nvPicPr>
        <xdr:cNvPr id="0" name="image7.pn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14</xdr:row>
      <xdr:rowOff>0</xdr:rowOff>
    </xdr:from>
    <xdr:ext cx="200025" cy="200025"/>
    <xdr:pic>
      <xdr:nvPicPr>
        <xdr:cNvPr id="0" name="image5.pn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15</xdr:row>
      <xdr:rowOff>0</xdr:rowOff>
    </xdr:from>
    <xdr:ext cx="200025" cy="200025"/>
    <xdr:pic>
      <xdr:nvPicPr>
        <xdr:cNvPr id="0" name="image35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16</xdr:row>
      <xdr:rowOff>0</xdr:rowOff>
    </xdr:from>
    <xdr:ext cx="200025" cy="200025"/>
    <xdr:pic>
      <xdr:nvPicPr>
        <xdr:cNvPr id="0" name="image10.pn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0</xdr:colOff>
      <xdr:row>20</xdr:row>
      <xdr:rowOff>0</xdr:rowOff>
    </xdr:from>
    <xdr:ext cx="1905000" cy="1905000"/>
    <xdr:pic>
      <xdr:nvPicPr>
        <xdr:cNvPr id="0" name="image24.png" title="圖片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20</xdr:row>
      <xdr:rowOff>0</xdr:rowOff>
    </xdr:from>
    <xdr:ext cx="1905000" cy="1905000"/>
    <xdr:pic>
      <xdr:nvPicPr>
        <xdr:cNvPr id="0" name="image18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20</xdr:row>
      <xdr:rowOff>0</xdr:rowOff>
    </xdr:from>
    <xdr:ext cx="1905000" cy="1905000"/>
    <xdr:pic>
      <xdr:nvPicPr>
        <xdr:cNvPr id="0" name="image21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20</xdr:row>
      <xdr:rowOff>0</xdr:rowOff>
    </xdr:from>
    <xdr:ext cx="1905000" cy="1905000"/>
    <xdr:pic>
      <xdr:nvPicPr>
        <xdr:cNvPr id="0" name="image58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20</xdr:row>
      <xdr:rowOff>0</xdr:rowOff>
    </xdr:from>
    <xdr:ext cx="1905000" cy="1905000"/>
    <xdr:pic>
      <xdr:nvPicPr>
        <xdr:cNvPr id="0" name="image29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0</xdr:colOff>
      <xdr:row>20</xdr:row>
      <xdr:rowOff>0</xdr:rowOff>
    </xdr:from>
    <xdr:ext cx="1905000" cy="1905000"/>
    <xdr:pic>
      <xdr:nvPicPr>
        <xdr:cNvPr id="0" name="image22.jpg" title="圖片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0</xdr:colOff>
      <xdr:row>20</xdr:row>
      <xdr:rowOff>0</xdr:rowOff>
    </xdr:from>
    <xdr:ext cx="1905000" cy="1905000"/>
    <xdr:pic>
      <xdr:nvPicPr>
        <xdr:cNvPr id="0" name="image19.jpg" title="圖片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20</xdr:row>
      <xdr:rowOff>0</xdr:rowOff>
    </xdr:from>
    <xdr:ext cx="1905000" cy="1905000"/>
    <xdr:pic>
      <xdr:nvPicPr>
        <xdr:cNvPr id="0" name="image43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0</xdr:colOff>
      <xdr:row>13</xdr:row>
      <xdr:rowOff>0</xdr:rowOff>
    </xdr:from>
    <xdr:ext cx="762000" cy="762000"/>
    <xdr:pic>
      <xdr:nvPicPr>
        <xdr:cNvPr id="0" name="image3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14</xdr:row>
      <xdr:rowOff>0</xdr:rowOff>
    </xdr:from>
    <xdr:ext cx="1352550" cy="762000"/>
    <xdr:pic>
      <xdr:nvPicPr>
        <xdr:cNvPr id="0" name="image30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15</xdr:row>
      <xdr:rowOff>0</xdr:rowOff>
    </xdr:from>
    <xdr:ext cx="428625" cy="762000"/>
    <xdr:pic>
      <xdr:nvPicPr>
        <xdr:cNvPr id="0" name="image31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16</xdr:row>
      <xdr:rowOff>0</xdr:rowOff>
    </xdr:from>
    <xdr:ext cx="762000" cy="762000"/>
    <xdr:pic>
      <xdr:nvPicPr>
        <xdr:cNvPr id="0" name="image51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17</xdr:row>
      <xdr:rowOff>0</xdr:rowOff>
    </xdr:from>
    <xdr:ext cx="1352550" cy="762000"/>
    <xdr:pic>
      <xdr:nvPicPr>
        <xdr:cNvPr id="0" name="image48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18</xdr:row>
      <xdr:rowOff>0</xdr:rowOff>
    </xdr:from>
    <xdr:ext cx="428625" cy="762000"/>
    <xdr:pic>
      <xdr:nvPicPr>
        <xdr:cNvPr id="0" name="image23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19</xdr:row>
      <xdr:rowOff>0</xdr:rowOff>
    </xdr:from>
    <xdr:ext cx="200025" cy="200025"/>
    <xdr:pic>
      <xdr:nvPicPr>
        <xdr:cNvPr id="0" name="image60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20</xdr:row>
      <xdr:rowOff>0</xdr:rowOff>
    </xdr:from>
    <xdr:ext cx="952500" cy="952500"/>
    <xdr:pic>
      <xdr:nvPicPr>
        <xdr:cNvPr id="0" name="image52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23</xdr:row>
      <xdr:rowOff>0</xdr:rowOff>
    </xdr:from>
    <xdr:ext cx="952500" cy="952500"/>
    <xdr:pic>
      <xdr:nvPicPr>
        <xdr:cNvPr id="0" name="image45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26</xdr:row>
      <xdr:rowOff>0</xdr:rowOff>
    </xdr:from>
    <xdr:ext cx="952500" cy="952500"/>
    <xdr:pic>
      <xdr:nvPicPr>
        <xdr:cNvPr id="0" name="image27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29</xdr:row>
      <xdr:rowOff>0</xdr:rowOff>
    </xdr:from>
    <xdr:ext cx="952500" cy="952500"/>
    <xdr:pic>
      <xdr:nvPicPr>
        <xdr:cNvPr id="0" name="image33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32</xdr:row>
      <xdr:rowOff>0</xdr:rowOff>
    </xdr:from>
    <xdr:ext cx="952500" cy="952500"/>
    <xdr:pic>
      <xdr:nvPicPr>
        <xdr:cNvPr id="0" name="image37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35</xdr:row>
      <xdr:rowOff>0</xdr:rowOff>
    </xdr:from>
    <xdr:ext cx="952500" cy="952500"/>
    <xdr:pic>
      <xdr:nvPicPr>
        <xdr:cNvPr id="0" name="image26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38</xdr:row>
      <xdr:rowOff>0</xdr:rowOff>
    </xdr:from>
    <xdr:ext cx="952500" cy="952500"/>
    <xdr:pic>
      <xdr:nvPicPr>
        <xdr:cNvPr id="0" name="image28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43</xdr:row>
      <xdr:rowOff>0</xdr:rowOff>
    </xdr:from>
    <xdr:ext cx="952500" cy="952500"/>
    <xdr:pic>
      <xdr:nvPicPr>
        <xdr:cNvPr id="0" name="image18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44</xdr:row>
      <xdr:rowOff>0</xdr:rowOff>
    </xdr:from>
    <xdr:ext cx="952500" cy="952500"/>
    <xdr:pic>
      <xdr:nvPicPr>
        <xdr:cNvPr id="0" name="image21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45</xdr:row>
      <xdr:rowOff>0</xdr:rowOff>
    </xdr:from>
    <xdr:ext cx="952500" cy="952500"/>
    <xdr:pic>
      <xdr:nvPicPr>
        <xdr:cNvPr id="0" name="image58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46</xdr:row>
      <xdr:rowOff>0</xdr:rowOff>
    </xdr:from>
    <xdr:ext cx="952500" cy="952500"/>
    <xdr:pic>
      <xdr:nvPicPr>
        <xdr:cNvPr id="0" name="image29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47</xdr:row>
      <xdr:rowOff>0</xdr:rowOff>
    </xdr:from>
    <xdr:ext cx="952500" cy="952500"/>
    <xdr:pic>
      <xdr:nvPicPr>
        <xdr:cNvPr id="0" name="image22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48</xdr:row>
      <xdr:rowOff>0</xdr:rowOff>
    </xdr:from>
    <xdr:ext cx="952500" cy="952500"/>
    <xdr:pic>
      <xdr:nvPicPr>
        <xdr:cNvPr id="0" name="image19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49</xdr:row>
      <xdr:rowOff>0</xdr:rowOff>
    </xdr:from>
    <xdr:ext cx="952500" cy="952500"/>
    <xdr:pic>
      <xdr:nvPicPr>
        <xdr:cNvPr id="0" name="image43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0</xdr:colOff>
      <xdr:row>13</xdr:row>
      <xdr:rowOff>0</xdr:rowOff>
    </xdr:from>
    <xdr:ext cx="762000" cy="762000"/>
    <xdr:pic>
      <xdr:nvPicPr>
        <xdr:cNvPr id="0" name="image3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14</xdr:row>
      <xdr:rowOff>0</xdr:rowOff>
    </xdr:from>
    <xdr:ext cx="1352550" cy="762000"/>
    <xdr:pic>
      <xdr:nvPicPr>
        <xdr:cNvPr id="0" name="image30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15</xdr:row>
      <xdr:rowOff>0</xdr:rowOff>
    </xdr:from>
    <xdr:ext cx="428625" cy="762000"/>
    <xdr:pic>
      <xdr:nvPicPr>
        <xdr:cNvPr id="0" name="image31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16</xdr:row>
      <xdr:rowOff>0</xdr:rowOff>
    </xdr:from>
    <xdr:ext cx="762000" cy="762000"/>
    <xdr:pic>
      <xdr:nvPicPr>
        <xdr:cNvPr id="0" name="image51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17</xdr:row>
      <xdr:rowOff>0</xdr:rowOff>
    </xdr:from>
    <xdr:ext cx="1352550" cy="762000"/>
    <xdr:pic>
      <xdr:nvPicPr>
        <xdr:cNvPr id="0" name="image48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18</xdr:row>
      <xdr:rowOff>0</xdr:rowOff>
    </xdr:from>
    <xdr:ext cx="428625" cy="762000"/>
    <xdr:pic>
      <xdr:nvPicPr>
        <xdr:cNvPr id="0" name="image23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19</xdr:row>
      <xdr:rowOff>0</xdr:rowOff>
    </xdr:from>
    <xdr:ext cx="790575" cy="790575"/>
    <xdr:pic>
      <xdr:nvPicPr>
        <xdr:cNvPr id="0" name="image63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24</xdr:row>
      <xdr:rowOff>0</xdr:rowOff>
    </xdr:from>
    <xdr:ext cx="952500" cy="952500"/>
    <xdr:pic>
      <xdr:nvPicPr>
        <xdr:cNvPr id="0" name="image34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27</xdr:row>
      <xdr:rowOff>0</xdr:rowOff>
    </xdr:from>
    <xdr:ext cx="952500" cy="952500"/>
    <xdr:pic>
      <xdr:nvPicPr>
        <xdr:cNvPr id="0" name="image40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30</xdr:row>
      <xdr:rowOff>0</xdr:rowOff>
    </xdr:from>
    <xdr:ext cx="952500" cy="952500"/>
    <xdr:pic>
      <xdr:nvPicPr>
        <xdr:cNvPr id="0" name="image61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33</xdr:row>
      <xdr:rowOff>0</xdr:rowOff>
    </xdr:from>
    <xdr:ext cx="952500" cy="952500"/>
    <xdr:pic>
      <xdr:nvPicPr>
        <xdr:cNvPr id="0" name="image41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36</xdr:row>
      <xdr:rowOff>0</xdr:rowOff>
    </xdr:from>
    <xdr:ext cx="952500" cy="952500"/>
    <xdr:pic>
      <xdr:nvPicPr>
        <xdr:cNvPr id="0" name="image38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41</xdr:row>
      <xdr:rowOff>0</xdr:rowOff>
    </xdr:from>
    <xdr:ext cx="952500" cy="952500"/>
    <xdr:pic>
      <xdr:nvPicPr>
        <xdr:cNvPr id="0" name="image18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42</xdr:row>
      <xdr:rowOff>0</xdr:rowOff>
    </xdr:from>
    <xdr:ext cx="952500" cy="952500"/>
    <xdr:pic>
      <xdr:nvPicPr>
        <xdr:cNvPr id="0" name="image21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43</xdr:row>
      <xdr:rowOff>0</xdr:rowOff>
    </xdr:from>
    <xdr:ext cx="952500" cy="952500"/>
    <xdr:pic>
      <xdr:nvPicPr>
        <xdr:cNvPr id="0" name="image58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44</xdr:row>
      <xdr:rowOff>0</xdr:rowOff>
    </xdr:from>
    <xdr:ext cx="952500" cy="952500"/>
    <xdr:pic>
      <xdr:nvPicPr>
        <xdr:cNvPr id="0" name="image29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45</xdr:row>
      <xdr:rowOff>0</xdr:rowOff>
    </xdr:from>
    <xdr:ext cx="952500" cy="952500"/>
    <xdr:pic>
      <xdr:nvPicPr>
        <xdr:cNvPr id="0" name="image22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46</xdr:row>
      <xdr:rowOff>0</xdr:rowOff>
    </xdr:from>
    <xdr:ext cx="952500" cy="952500"/>
    <xdr:pic>
      <xdr:nvPicPr>
        <xdr:cNvPr id="0" name="image19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47</xdr:row>
      <xdr:rowOff>0</xdr:rowOff>
    </xdr:from>
    <xdr:ext cx="952500" cy="952500"/>
    <xdr:pic>
      <xdr:nvPicPr>
        <xdr:cNvPr id="0" name="image43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52</xdr:row>
      <xdr:rowOff>0</xdr:rowOff>
    </xdr:from>
    <xdr:ext cx="2371725" cy="2371725"/>
    <xdr:pic>
      <xdr:nvPicPr>
        <xdr:cNvPr id="0" name="image4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53</xdr:row>
      <xdr:rowOff>0</xdr:rowOff>
    </xdr:from>
    <xdr:ext cx="2457450" cy="1457325"/>
    <xdr:pic>
      <xdr:nvPicPr>
        <xdr:cNvPr id="0" name="image50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4</xdr:row>
      <xdr:rowOff>0</xdr:rowOff>
    </xdr:from>
    <xdr:ext cx="704850" cy="476250"/>
    <xdr:pic>
      <xdr:nvPicPr>
        <xdr:cNvPr id="0" name="image46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16</xdr:row>
      <xdr:rowOff>0</xdr:rowOff>
    </xdr:from>
    <xdr:ext cx="704850" cy="476250"/>
    <xdr:pic>
      <xdr:nvPicPr>
        <xdr:cNvPr id="0" name="image44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23</xdr:row>
      <xdr:rowOff>0</xdr:rowOff>
    </xdr:from>
    <xdr:ext cx="1371600" cy="1905000"/>
    <xdr:pic>
      <xdr:nvPicPr>
        <xdr:cNvPr id="0" name="image6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26</xdr:row>
      <xdr:rowOff>0</xdr:rowOff>
    </xdr:from>
    <xdr:ext cx="809625" cy="809625"/>
    <xdr:pic>
      <xdr:nvPicPr>
        <xdr:cNvPr id="0" name="image47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30</xdr:row>
      <xdr:rowOff>0</xdr:rowOff>
    </xdr:from>
    <xdr:ext cx="1371600" cy="1905000"/>
    <xdr:pic>
      <xdr:nvPicPr>
        <xdr:cNvPr id="0" name="image57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32</xdr:row>
      <xdr:rowOff>0</xdr:rowOff>
    </xdr:from>
    <xdr:ext cx="704850" cy="476250"/>
    <xdr:pic>
      <xdr:nvPicPr>
        <xdr:cNvPr id="0" name="image49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41</xdr:row>
      <xdr:rowOff>0</xdr:rowOff>
    </xdr:from>
    <xdr:ext cx="1219200" cy="1219200"/>
    <xdr:pic>
      <xdr:nvPicPr>
        <xdr:cNvPr id="0" name="image55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45</xdr:row>
      <xdr:rowOff>0</xdr:rowOff>
    </xdr:from>
    <xdr:ext cx="1905000" cy="1905000"/>
    <xdr:pic>
      <xdr:nvPicPr>
        <xdr:cNvPr id="0" name="image4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47</xdr:row>
      <xdr:rowOff>0</xdr:rowOff>
    </xdr:from>
    <xdr:ext cx="2143125" cy="1447800"/>
    <xdr:pic>
      <xdr:nvPicPr>
        <xdr:cNvPr id="0" name="image54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51</xdr:row>
      <xdr:rowOff>0</xdr:rowOff>
    </xdr:from>
    <xdr:ext cx="1905000" cy="1905000"/>
    <xdr:pic>
      <xdr:nvPicPr>
        <xdr:cNvPr id="0" name="image4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0</xdr:colOff>
      <xdr:row>13</xdr:row>
      <xdr:rowOff>0</xdr:rowOff>
    </xdr:from>
    <xdr:ext cx="762000" cy="762000"/>
    <xdr:pic>
      <xdr:nvPicPr>
        <xdr:cNvPr id="0" name="image5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18</xdr:row>
      <xdr:rowOff>0</xdr:rowOff>
    </xdr:from>
    <xdr:ext cx="762000" cy="762000"/>
    <xdr:pic>
      <xdr:nvPicPr>
        <xdr:cNvPr id="0" name="image5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23</xdr:row>
      <xdr:rowOff>0</xdr:rowOff>
    </xdr:from>
    <xdr:ext cx="762000" cy="762000"/>
    <xdr:pic>
      <xdr:nvPicPr>
        <xdr:cNvPr id="0" name="image5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28</xdr:row>
      <xdr:rowOff>0</xdr:rowOff>
    </xdr:from>
    <xdr:ext cx="762000" cy="762000"/>
    <xdr:pic>
      <xdr:nvPicPr>
        <xdr:cNvPr id="0" name="image5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https://youtu.be/2Z9T4SYwsrw" TargetMode="External"/><Relationship Id="rId11" Type="http://schemas.openxmlformats.org/officeDocument/2006/relationships/hyperlink" Target="mailto:hazel.lee@shopee.com" TargetMode="External"/><Relationship Id="rId22" Type="http://schemas.openxmlformats.org/officeDocument/2006/relationships/hyperlink" Target="https://drive.google.com/drive/folders/1vvw5Z63xXdveEIJmbLyia-eilk1uzrgS" TargetMode="External"/><Relationship Id="rId10" Type="http://schemas.openxmlformats.org/officeDocument/2006/relationships/hyperlink" Target="mailto:cheyenne.chu@shopee.com" TargetMode="External"/><Relationship Id="rId21" Type="http://schemas.openxmlformats.org/officeDocument/2006/relationships/hyperlink" Target="https://drive.google.com/drive/folders/1E--by8NqeePjWgarNPGOxZyqTR55YYln" TargetMode="External"/><Relationship Id="rId13" Type="http://schemas.openxmlformats.org/officeDocument/2006/relationships/hyperlink" Target="mailto:angela.chuang@shopee.com" TargetMode="External"/><Relationship Id="rId24" Type="http://schemas.openxmlformats.org/officeDocument/2006/relationships/drawing" Target="../drawings/drawing1.xml"/><Relationship Id="rId12" Type="http://schemas.openxmlformats.org/officeDocument/2006/relationships/hyperlink" Target="mailto:chelsy.wu@shopee.com" TargetMode="External"/><Relationship Id="rId23" Type="http://schemas.openxmlformats.org/officeDocument/2006/relationships/hyperlink" Target="https://youtu.be/sesG4WchPoA" TargetMode="External"/><Relationship Id="rId1" Type="http://schemas.openxmlformats.org/officeDocument/2006/relationships/hyperlink" Target="mailto:ivy.huangyl@shopee.com" TargetMode="External"/><Relationship Id="rId2" Type="http://schemas.openxmlformats.org/officeDocument/2006/relationships/hyperlink" Target="mailto:joy.jhuang@shopee.com" TargetMode="External"/><Relationship Id="rId3" Type="http://schemas.openxmlformats.org/officeDocument/2006/relationships/hyperlink" Target="mailto:ivy.huangyl@shopee.com" TargetMode="External"/><Relationship Id="rId4" Type="http://schemas.openxmlformats.org/officeDocument/2006/relationships/hyperlink" Target="https://docs.google.com/presentation/d/1XpL7w1kQGq_51t_6beQtl_RkSy-Nl_KzLW9K4uwOK9Y/edit?slide=id.ge0c69a50a4_0_535" TargetMode="External"/><Relationship Id="rId9" Type="http://schemas.openxmlformats.org/officeDocument/2006/relationships/hyperlink" Target="mailto:hazel.lee@shopee.com" TargetMode="External"/><Relationship Id="rId15" Type="http://schemas.openxmlformats.org/officeDocument/2006/relationships/hyperlink" Target="mailto:rita.z@shopee.com" TargetMode="External"/><Relationship Id="rId14" Type="http://schemas.openxmlformats.org/officeDocument/2006/relationships/hyperlink" Target="mailto:cheyenne.chu@shopee.com" TargetMode="External"/><Relationship Id="rId17" Type="http://schemas.openxmlformats.org/officeDocument/2006/relationships/hyperlink" Target="https://docs.google.com/presentation/d/1xHBpXeExpVLX9xyGqEF0Gz-eH1N6OER37Vf6simlWM8/edit" TargetMode="External"/><Relationship Id="rId16" Type="http://schemas.openxmlformats.org/officeDocument/2006/relationships/hyperlink" Target="mailto:rita.z@shopee.com" TargetMode="External"/><Relationship Id="rId5" Type="http://schemas.openxmlformats.org/officeDocument/2006/relationships/hyperlink" Target="https://docs.google.com/presentation/d/1i7gwv3k94jFweXwO8q3mC4nm-YKHDKfnHMC54fx_tKw/edit?slide=id.p1" TargetMode="External"/><Relationship Id="rId19" Type="http://schemas.openxmlformats.org/officeDocument/2006/relationships/hyperlink" Target="https://drive.google.com/drive/folders/1H5ssWPO6_MN1tZhp1dIuLuqV9VGFL8oy" TargetMode="External"/><Relationship Id="rId6" Type="http://schemas.openxmlformats.org/officeDocument/2006/relationships/hyperlink" Target="https://docs.google.com/presentation/d/1wSt_bYv8k-5Kx4Bb6_5Lo-O0wPS1AWbSvYZY36fNrlA/edit?slide=id.p1" TargetMode="External"/><Relationship Id="rId18" Type="http://schemas.openxmlformats.org/officeDocument/2006/relationships/hyperlink" Target="https://drive.google.com/drive/folders/1qe9JBnTxYNIGGfeHl-C0DUGRD-DNYuCW" TargetMode="External"/><Relationship Id="rId7" Type="http://schemas.openxmlformats.org/officeDocument/2006/relationships/hyperlink" Target="mailto:debby.lee@shopee.com" TargetMode="External"/><Relationship Id="rId8" Type="http://schemas.openxmlformats.org/officeDocument/2006/relationships/hyperlink" Target="mailto:chelsy.wu@shopee.com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hyperlink" Target="mailto:candice.ngyt@shopee.com" TargetMode="External"/><Relationship Id="rId22" Type="http://schemas.openxmlformats.org/officeDocument/2006/relationships/hyperlink" Target="mailto:candice.ngyt@shopee.com" TargetMode="External"/><Relationship Id="rId21" Type="http://schemas.openxmlformats.org/officeDocument/2006/relationships/hyperlink" Target="mailto:candice.ngyt@shopee.com" TargetMode="External"/><Relationship Id="rId24" Type="http://schemas.openxmlformats.org/officeDocument/2006/relationships/hyperlink" Target="https://shopee.tw/product-i.364593558.9424240185" TargetMode="External"/><Relationship Id="rId23" Type="http://schemas.openxmlformats.org/officeDocument/2006/relationships/hyperlink" Target="https://shopee.tw/product-i.31171487.25271170536" TargetMode="External"/><Relationship Id="rId1" Type="http://schemas.openxmlformats.org/officeDocument/2006/relationships/hyperlink" Target="https://shopee.tw/product-i.31171487.25271170536" TargetMode="External"/><Relationship Id="rId2" Type="http://schemas.openxmlformats.org/officeDocument/2006/relationships/hyperlink" Target="https://shopee.tw/product-i.364593558.9424240185" TargetMode="External"/><Relationship Id="rId3" Type="http://schemas.openxmlformats.org/officeDocument/2006/relationships/hyperlink" Target="https://shopee.tw/product-i.95739292.41604002354" TargetMode="External"/><Relationship Id="rId4" Type="http://schemas.openxmlformats.org/officeDocument/2006/relationships/hyperlink" Target="https://shopee.tw/product-i.279502765.55405612909" TargetMode="External"/><Relationship Id="rId9" Type="http://schemas.openxmlformats.org/officeDocument/2006/relationships/hyperlink" Target="mailto:kyla.changjm@shopee.com" TargetMode="External"/><Relationship Id="rId26" Type="http://schemas.openxmlformats.org/officeDocument/2006/relationships/hyperlink" Target="https://shopee.tw/product-i.279502765.55405612909" TargetMode="External"/><Relationship Id="rId25" Type="http://schemas.openxmlformats.org/officeDocument/2006/relationships/hyperlink" Target="https://shopee.tw/product-i.95739292.41604002354" TargetMode="External"/><Relationship Id="rId28" Type="http://schemas.openxmlformats.org/officeDocument/2006/relationships/hyperlink" Target="mailto:candice.ngyt@shopee.com" TargetMode="External"/><Relationship Id="rId27" Type="http://schemas.openxmlformats.org/officeDocument/2006/relationships/hyperlink" Target="mailto:candice.ngyt@shopee.com" TargetMode="External"/><Relationship Id="rId5" Type="http://schemas.openxmlformats.org/officeDocument/2006/relationships/hyperlink" Target="https://docs.google.com/presentation/d/1QqH30kftJsq03DRwzybhDMpYHxf2ITL8CBVnTqMO9fc/edit?slide=id.g3d7aebfc694_0_0" TargetMode="External"/><Relationship Id="rId6" Type="http://schemas.openxmlformats.org/officeDocument/2006/relationships/hyperlink" Target="https://docs.google.com/presentation/d/1QqH30kftJsq03DRwzybhDMpYHxf2ITL8CBVnTqMO9fc/edit?slide=id.g3aa45976eb5_2_4" TargetMode="External"/><Relationship Id="rId29" Type="http://schemas.openxmlformats.org/officeDocument/2006/relationships/hyperlink" Target="mailto:candice.ngyt@shopee.com" TargetMode="External"/><Relationship Id="rId7" Type="http://schemas.openxmlformats.org/officeDocument/2006/relationships/hyperlink" Target="mailto:joy.jhuang@shopee.com" TargetMode="External"/><Relationship Id="rId8" Type="http://schemas.openxmlformats.org/officeDocument/2006/relationships/hyperlink" Target="mailto:kyla.changjm@shopee.com" TargetMode="External"/><Relationship Id="rId31" Type="http://schemas.openxmlformats.org/officeDocument/2006/relationships/hyperlink" Target="mailto:candice.ngyt@shopee.com" TargetMode="External"/><Relationship Id="rId30" Type="http://schemas.openxmlformats.org/officeDocument/2006/relationships/hyperlink" Target="mailto:candice.ngyt@shopee.com" TargetMode="External"/><Relationship Id="rId11" Type="http://schemas.openxmlformats.org/officeDocument/2006/relationships/hyperlink" Target="mailto:kyla.changjm@shopee.com" TargetMode="External"/><Relationship Id="rId33" Type="http://schemas.openxmlformats.org/officeDocument/2006/relationships/hyperlink" Target="mailto:candice.ngyt@shopee.com" TargetMode="External"/><Relationship Id="rId10" Type="http://schemas.openxmlformats.org/officeDocument/2006/relationships/hyperlink" Target="mailto:kyla.changjm@shopee.com" TargetMode="External"/><Relationship Id="rId32" Type="http://schemas.openxmlformats.org/officeDocument/2006/relationships/hyperlink" Target="mailto:candice.ngyt@shopee.com" TargetMode="External"/><Relationship Id="rId13" Type="http://schemas.openxmlformats.org/officeDocument/2006/relationships/hyperlink" Target="mailto:kyla.changjm@shopee.com" TargetMode="External"/><Relationship Id="rId35" Type="http://schemas.openxmlformats.org/officeDocument/2006/relationships/hyperlink" Target="mailto:candice.ngyt@shopee.com" TargetMode="External"/><Relationship Id="rId12" Type="http://schemas.openxmlformats.org/officeDocument/2006/relationships/hyperlink" Target="mailto:kyla.changjm@shopee.com" TargetMode="External"/><Relationship Id="rId34" Type="http://schemas.openxmlformats.org/officeDocument/2006/relationships/hyperlink" Target="mailto:candice.ngyt@shopee.com" TargetMode="External"/><Relationship Id="rId15" Type="http://schemas.openxmlformats.org/officeDocument/2006/relationships/hyperlink" Target="mailto:candice.ngyt@shopee.com" TargetMode="External"/><Relationship Id="rId14" Type="http://schemas.openxmlformats.org/officeDocument/2006/relationships/hyperlink" Target="mailto:kyla.changjm@shopee.com" TargetMode="External"/><Relationship Id="rId36" Type="http://schemas.openxmlformats.org/officeDocument/2006/relationships/drawing" Target="../drawings/drawing4.xml"/><Relationship Id="rId17" Type="http://schemas.openxmlformats.org/officeDocument/2006/relationships/hyperlink" Target="mailto:candice.ngyt@shopee.com" TargetMode="External"/><Relationship Id="rId16" Type="http://schemas.openxmlformats.org/officeDocument/2006/relationships/hyperlink" Target="mailto:candice.ngyt@shopee.com" TargetMode="External"/><Relationship Id="rId19" Type="http://schemas.openxmlformats.org/officeDocument/2006/relationships/hyperlink" Target="mailto:candice.ngyt@shopee.com" TargetMode="External"/><Relationship Id="rId18" Type="http://schemas.openxmlformats.org/officeDocument/2006/relationships/hyperlink" Target="mailto:candice.ngyt@shopee.com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presentation/d/1QqH30kftJsq03DRwzybhDMpYHxf2ITL8CBVnTqMO9fc/edit?slide=id.g387cac5fe0d_2_21" TargetMode="External"/><Relationship Id="rId2" Type="http://schemas.openxmlformats.org/officeDocument/2006/relationships/hyperlink" Target="https://docs.google.com/presentation/d/1BmWXDEDXhrlxH_MlSQpeb9BtudEMqEaqG-1Tvs5Y6Wk/edit?slide=id.g2ebb1ce1d7e_0_162" TargetMode="External"/><Relationship Id="rId3" Type="http://schemas.openxmlformats.org/officeDocument/2006/relationships/hyperlink" Target="https://docs.google.com/presentation/d/1QqH30kftJsq03DRwzybhDMpYHxf2ITL8CBVnTqMO9fc/edit?slide=id.g35e5b5ad854_1_10" TargetMode="External"/><Relationship Id="rId4" Type="http://schemas.openxmlformats.org/officeDocument/2006/relationships/hyperlink" Target="https://docs.google.com/presentation/d/1BmWXDEDXhrlxH_MlSQpeb9BtudEMqEaqG-1Tvs5Y6Wk/edit?slide=id.g2ebb1ce1d7e_0_162" TargetMode="External"/><Relationship Id="rId9" Type="http://schemas.openxmlformats.org/officeDocument/2006/relationships/hyperlink" Target="https://docs.google.com/presentation/d/1BmWXDEDXhrlxH_MlSQpeb9BtudEMqEaqG-1Tvs5Y6Wk/edit?slide=id.g2ebb1ce1d7e_0_162" TargetMode="External"/><Relationship Id="rId5" Type="http://schemas.openxmlformats.org/officeDocument/2006/relationships/hyperlink" Target="https://docs.google.com/presentation/d/1QqH30kftJsq03DRwzybhDMpYHxf2ITL8CBVnTqMO9fc/edit?slide=id.g35e5b5ad854_1_10" TargetMode="External"/><Relationship Id="rId6" Type="http://schemas.openxmlformats.org/officeDocument/2006/relationships/hyperlink" Target="https://docs.google.com/presentation/d/1BmWXDEDXhrlxH_MlSQpeb9BtudEMqEaqG-1Tvs5Y6Wk/edit?slide=id.g2ebb1ce1d7e_0_162" TargetMode="External"/><Relationship Id="rId7" Type="http://schemas.openxmlformats.org/officeDocument/2006/relationships/hyperlink" Target="https://docs.google.com/presentation/d/1QqH30kftJsq03DRwzybhDMpYHxf2ITL8CBVnTqMO9fc/edit?slide=id.g35e5b5ad854_1_10" TargetMode="External"/><Relationship Id="rId8" Type="http://schemas.openxmlformats.org/officeDocument/2006/relationships/hyperlink" Target="https://shopee.tw/product-i.31171487.25365510856" TargetMode="External"/><Relationship Id="rId11" Type="http://schemas.openxmlformats.org/officeDocument/2006/relationships/hyperlink" Target="https://shopee.tw/product-i.102340094.40075673826" TargetMode="External"/><Relationship Id="rId10" Type="http://schemas.openxmlformats.org/officeDocument/2006/relationships/hyperlink" Target="https://docs.google.com/presentation/d/1QqH30kftJsq03DRwzybhDMpYHxf2ITL8CBVnTqMO9fc/edit?slide=id.g35e5b5ad854_1_10" TargetMode="External"/><Relationship Id="rId13" Type="http://schemas.openxmlformats.org/officeDocument/2006/relationships/hyperlink" Target="https://docs.google.com/presentation/d/1QqH30kftJsq03DRwzybhDMpYHxf2ITL8CBVnTqMO9fc/edit?slide=id.g387cac5fe0d_2_21" TargetMode="External"/><Relationship Id="rId12" Type="http://schemas.openxmlformats.org/officeDocument/2006/relationships/hyperlink" Target="https://docs.google.com/presentation/d/1BmWXDEDXhrlxH_MlSQpeb9BtudEMqEaqG-1Tvs5Y6Wk/edit?slide=id.g2ebb1ce1d7e_0_162" TargetMode="External"/><Relationship Id="rId15" Type="http://schemas.openxmlformats.org/officeDocument/2006/relationships/hyperlink" Target="https://docs.google.com/presentation/d/1QqH30kftJsq03DRwzybhDMpYHxf2ITL8CBVnTqMO9fc/edit?slide=id.g35e5b5ad854_1_10" TargetMode="External"/><Relationship Id="rId14" Type="http://schemas.openxmlformats.org/officeDocument/2006/relationships/hyperlink" Target="https://docs.google.com/presentation/d/1BmWXDEDXhrlxH_MlSQpeb9BtudEMqEaqG-1Tvs5Y6Wk/edit?slide=id.g2ebb1ce1d7e_0_162" TargetMode="External"/><Relationship Id="rId17" Type="http://schemas.openxmlformats.org/officeDocument/2006/relationships/hyperlink" Target="https://vos.line-scdn.net/lbstw-static/images/uploads/download_files/b2d4fa4fce3e7583d0f645fd69ff6d5a/POINTS%20Ads%20Template.psb?openExternalBrowser=1" TargetMode="External"/><Relationship Id="rId16" Type="http://schemas.openxmlformats.org/officeDocument/2006/relationships/hyperlink" Target="https://docs.google.com/presentation/d/1BmWXDEDXhrlxH_MlSQpeb9BtudEMqEaqG-1Tvs5Y6Wk/edit?slide=id.g2ebb1ce1d7e_0_162" TargetMode="External"/><Relationship Id="rId19" Type="http://schemas.openxmlformats.org/officeDocument/2006/relationships/drawing" Target="../drawings/drawing5.xml"/><Relationship Id="rId18" Type="http://schemas.openxmlformats.org/officeDocument/2006/relationships/hyperlink" Target="https://drive.google.com/drive/folders/12vDzx7koSMpU5niD574tYevuCjdMGi_D" TargetMode="Externa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presentation/d/1QqH30kftJsq03DRwzybhDMpYHxf2ITL8CBVnTqMO9fc/edit?slide=id.g387cac5fe0d_2_21" TargetMode="External"/><Relationship Id="rId2" Type="http://schemas.openxmlformats.org/officeDocument/2006/relationships/hyperlink" Target="https://docs.google.com/presentation/d/1BmWXDEDXhrlxH_MlSQpeb9BtudEMqEaqG-1Tvs5Y6Wk/edit?slide=id.g2ebb1ce1d7e_0_162" TargetMode="External"/><Relationship Id="rId3" Type="http://schemas.openxmlformats.org/officeDocument/2006/relationships/hyperlink" Target="https://docs.google.com/presentation/d/1QqH30kftJsq03DRwzybhDMpYHxf2ITL8CBVnTqMO9fc/edit?slide=id.g35e5b5ad854_1_10" TargetMode="External"/><Relationship Id="rId4" Type="http://schemas.openxmlformats.org/officeDocument/2006/relationships/hyperlink" Target="https://docs.google.com/presentation/d/1BmWXDEDXhrlxH_MlSQpeb9BtudEMqEaqG-1Tvs5Y6Wk/edit?slide=id.g2ebb1ce1d7e_0_162" TargetMode="External"/><Relationship Id="rId9" Type="http://schemas.openxmlformats.org/officeDocument/2006/relationships/hyperlink" Target="https://docs.google.com/presentation/d/1BmWXDEDXhrlxH_MlSQpeb9BtudEMqEaqG-1Tvs5Y6Wk/edit?slide=id.g2ebb1ce1d7e_0_162" TargetMode="External"/><Relationship Id="rId5" Type="http://schemas.openxmlformats.org/officeDocument/2006/relationships/hyperlink" Target="https://docs.google.com/presentation/d/1QqH30kftJsq03DRwzybhDMpYHxf2ITL8CBVnTqMO9fc/edit?slide=id.g35e5b5ad854_1_10" TargetMode="External"/><Relationship Id="rId6" Type="http://schemas.openxmlformats.org/officeDocument/2006/relationships/hyperlink" Target="https://docs.google.com/presentation/d/1BmWXDEDXhrlxH_MlSQpeb9BtudEMqEaqG-1Tvs5Y6Wk/edit?slide=id.g2ebb1ce1d7e_0_162" TargetMode="External"/><Relationship Id="rId7" Type="http://schemas.openxmlformats.org/officeDocument/2006/relationships/hyperlink" Target="https://docs.google.com/presentation/d/1QqH30kftJsq03DRwzybhDMpYHxf2ITL8CBVnTqMO9fc/edit?slide=id.g35e5b5ad854_1_10" TargetMode="External"/><Relationship Id="rId8" Type="http://schemas.openxmlformats.org/officeDocument/2006/relationships/hyperlink" Target="https://shopee.tw/product-i.31171487.25365510856" TargetMode="External"/><Relationship Id="rId11" Type="http://schemas.openxmlformats.org/officeDocument/2006/relationships/hyperlink" Target="https://shopee.tw/product-i.102340094.40075673826" TargetMode="External"/><Relationship Id="rId10" Type="http://schemas.openxmlformats.org/officeDocument/2006/relationships/hyperlink" Target="https://docs.google.com/presentation/d/1QqH30kftJsq03DRwzybhDMpYHxf2ITL8CBVnTqMO9fc/edit?slide=id.g35e5b5ad854_1_10" TargetMode="External"/><Relationship Id="rId13" Type="http://schemas.openxmlformats.org/officeDocument/2006/relationships/drawing" Target="../drawings/drawing6.xml"/><Relationship Id="rId12" Type="http://schemas.openxmlformats.org/officeDocument/2006/relationships/hyperlink" Target="https://docs.google.com/presentation/d/1BmWXDEDXhrlxH_MlSQpeb9BtudEMqEaqG-1Tvs5Y6Wk/edit?slide=id.g2ebb1ce1d7e_0_162" TargetMode="External"/></Relationships>
</file>

<file path=xl/worksheets/_rels/sheet7.xml.rels><?xml version="1.0" encoding="UTF-8" standalone="yes"?><Relationships xmlns="http://schemas.openxmlformats.org/package/2006/relationships"><Relationship Id="rId20" Type="http://schemas.openxmlformats.org/officeDocument/2006/relationships/hyperlink" Target="https://shopee.tw/m/mid-month-sale" TargetMode="External"/><Relationship Id="rId22" Type="http://schemas.openxmlformats.org/officeDocument/2006/relationships/hyperlink" Target="https://shopee.tw/m/mid-month-sale" TargetMode="External"/><Relationship Id="rId21" Type="http://schemas.openxmlformats.org/officeDocument/2006/relationships/hyperlink" Target="https://shopee.tw/m/mid-month-sale" TargetMode="External"/><Relationship Id="rId24" Type="http://schemas.openxmlformats.org/officeDocument/2006/relationships/hyperlink" Target="https://shopee.tw/m/mid-month-sale" TargetMode="External"/><Relationship Id="rId23" Type="http://schemas.openxmlformats.org/officeDocument/2006/relationships/hyperlink" Target="https://shopee.tw/m/shopeevip" TargetMode="External"/><Relationship Id="rId1" Type="http://schemas.openxmlformats.org/officeDocument/2006/relationships/hyperlink" Target="https://shopee.tw/m/shopeeprizeluckyprize" TargetMode="External"/><Relationship Id="rId2" Type="http://schemas.openxmlformats.org/officeDocument/2006/relationships/hyperlink" Target="https://shopee.tw/m/shopeepoints" TargetMode="External"/><Relationship Id="rId3" Type="http://schemas.openxmlformats.org/officeDocument/2006/relationships/hyperlink" Target="https://shopee.tw/m/sportscircle" TargetMode="External"/><Relationship Id="rId4" Type="http://schemas.openxmlformats.org/officeDocument/2006/relationships/hyperlink" Target="https://shopee.tw/m/majpproject" TargetMode="External"/><Relationship Id="rId9" Type="http://schemas.openxmlformats.org/officeDocument/2006/relationships/hyperlink" Target="https://drive.google.com/drive/u/0/folders/16HOVtPUZet7dkHSOvFvV1jl9jPJ58aZW" TargetMode="External"/><Relationship Id="rId26" Type="http://schemas.openxmlformats.org/officeDocument/2006/relationships/hyperlink" Target="https://shopee.tw/m/mid-month-sale" TargetMode="External"/><Relationship Id="rId25" Type="http://schemas.openxmlformats.org/officeDocument/2006/relationships/hyperlink" Target="https://shopee.tw/m/mid-month-sale" TargetMode="External"/><Relationship Id="rId28" Type="http://schemas.openxmlformats.org/officeDocument/2006/relationships/hyperlink" Target="https://shopee.tw/shopee-coins" TargetMode="External"/><Relationship Id="rId27" Type="http://schemas.openxmlformats.org/officeDocument/2006/relationships/hyperlink" Target="https://shopee.tw/m/mid-month-sale" TargetMode="External"/><Relationship Id="rId5" Type="http://schemas.openxmlformats.org/officeDocument/2006/relationships/hyperlink" Target="https://shopee.tw/m/mid-month-sale" TargetMode="External"/><Relationship Id="rId6" Type="http://schemas.openxmlformats.org/officeDocument/2006/relationships/hyperlink" Target="https://shopee.tw/m/mid-month-sale" TargetMode="External"/><Relationship Id="rId29" Type="http://schemas.openxmlformats.org/officeDocument/2006/relationships/drawing" Target="../drawings/drawing7.xml"/><Relationship Id="rId7" Type="http://schemas.openxmlformats.org/officeDocument/2006/relationships/hyperlink" Target="https://shopee.tw/m/mid-month-sale" TargetMode="External"/><Relationship Id="rId8" Type="http://schemas.openxmlformats.org/officeDocument/2006/relationships/hyperlink" Target="https://shopee.tw/m/mid-month-sale" TargetMode="External"/><Relationship Id="rId11" Type="http://schemas.openxmlformats.org/officeDocument/2006/relationships/hyperlink" Target="https://shopee.tw/m/mid-month-sale" TargetMode="External"/><Relationship Id="rId10" Type="http://schemas.openxmlformats.org/officeDocument/2006/relationships/hyperlink" Target="https://shopee.tw/m/mid-month-sale" TargetMode="External"/><Relationship Id="rId13" Type="http://schemas.openxmlformats.org/officeDocument/2006/relationships/hyperlink" Target="https://shopee.tw/m/oalive" TargetMode="External"/><Relationship Id="rId12" Type="http://schemas.openxmlformats.org/officeDocument/2006/relationships/hyperlink" Target="https://drive.google.com/drive/folders/1UcpYCrhkWluem_Ng_3uKmAqgdNGCa1Fg?usp=drive_link" TargetMode="External"/><Relationship Id="rId15" Type="http://schemas.openxmlformats.org/officeDocument/2006/relationships/hyperlink" Target="https://shopee.tw/m/mid-month-sale" TargetMode="External"/><Relationship Id="rId14" Type="http://schemas.openxmlformats.org/officeDocument/2006/relationships/hyperlink" Target="https://shopee.tw/m/mid-month-sale" TargetMode="External"/><Relationship Id="rId17" Type="http://schemas.openxmlformats.org/officeDocument/2006/relationships/hyperlink" Target="https://shopee.tw/m/mid-month-sale" TargetMode="External"/><Relationship Id="rId16" Type="http://schemas.openxmlformats.org/officeDocument/2006/relationships/hyperlink" Target="https://shopee.tw/m/mid-month-sale" TargetMode="External"/><Relationship Id="rId19" Type="http://schemas.openxmlformats.org/officeDocument/2006/relationships/hyperlink" Target="https://shopee.tw/m/mid-month-sale" TargetMode="External"/><Relationship Id="rId18" Type="http://schemas.openxmlformats.org/officeDocument/2006/relationships/hyperlink" Target="https://shopee.tw/m/mid-month-sale" TargetMode="Externa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4.13"/>
    <col customWidth="1" min="2" max="2" width="5.63"/>
    <col customWidth="1" min="3" max="3" width="17.63"/>
    <col customWidth="1" min="4" max="4" width="21.0"/>
    <col customWidth="1" min="5" max="12" width="17.63"/>
    <col customWidth="1" min="13" max="26" width="11.0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</row>
    <row r="2" ht="15.75" customHeight="1">
      <c r="A2" s="3" t="s">
        <v>12</v>
      </c>
      <c r="B2" s="4"/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19</v>
      </c>
      <c r="J2" s="5" t="s">
        <v>20</v>
      </c>
      <c r="K2" s="6" t="s">
        <v>21</v>
      </c>
      <c r="L2" s="6" t="s">
        <v>22</v>
      </c>
    </row>
    <row r="3" ht="15.75" customHeight="1">
      <c r="A3" s="7" t="s">
        <v>23</v>
      </c>
      <c r="B3" s="8">
        <v>1.0</v>
      </c>
      <c r="C3" s="9" t="s">
        <v>24</v>
      </c>
      <c r="D3" s="9" t="s">
        <v>24</v>
      </c>
      <c r="E3" s="8" t="s">
        <v>25</v>
      </c>
      <c r="F3" s="8" t="s">
        <v>26</v>
      </c>
      <c r="G3" s="8" t="s">
        <v>27</v>
      </c>
      <c r="H3" s="8" t="s">
        <v>28</v>
      </c>
      <c r="I3" s="10"/>
      <c r="J3" s="10"/>
      <c r="K3" s="11"/>
      <c r="L3" s="11"/>
    </row>
    <row r="4" ht="15.75" customHeight="1">
      <c r="A4" s="12"/>
      <c r="B4" s="13">
        <v>2.0</v>
      </c>
      <c r="C4" s="14" t="s">
        <v>29</v>
      </c>
      <c r="D4" s="14" t="s">
        <v>29</v>
      </c>
      <c r="E4" s="14" t="s">
        <v>29</v>
      </c>
      <c r="F4" s="14" t="s">
        <v>29</v>
      </c>
      <c r="G4" s="14" t="s">
        <v>30</v>
      </c>
      <c r="H4" s="14" t="s">
        <v>29</v>
      </c>
      <c r="I4" s="15"/>
      <c r="J4" s="15"/>
      <c r="K4" s="16"/>
      <c r="L4" s="16"/>
    </row>
    <row r="5" ht="15.75" customHeight="1">
      <c r="A5" s="17"/>
      <c r="B5" s="18">
        <v>3.0</v>
      </c>
      <c r="C5" s="18" t="s">
        <v>31</v>
      </c>
      <c r="D5" s="18" t="s">
        <v>32</v>
      </c>
      <c r="E5" s="18" t="s">
        <v>33</v>
      </c>
      <c r="F5" s="18" t="s">
        <v>34</v>
      </c>
      <c r="G5" s="18" t="s">
        <v>35</v>
      </c>
      <c r="H5" s="18" t="s">
        <v>36</v>
      </c>
      <c r="I5" s="19"/>
      <c r="J5" s="19"/>
      <c r="K5" s="20"/>
      <c r="L5" s="20"/>
    </row>
    <row r="6" ht="15.75" customHeight="1">
      <c r="A6" s="21" t="s">
        <v>37</v>
      </c>
      <c r="B6" s="21"/>
      <c r="C6" s="22" t="s">
        <v>38</v>
      </c>
      <c r="D6" s="23"/>
      <c r="E6" s="23"/>
      <c r="F6" s="23"/>
      <c r="G6" s="23"/>
      <c r="H6" s="23"/>
      <c r="I6" s="21"/>
      <c r="J6" s="21"/>
      <c r="K6" s="24"/>
      <c r="L6" s="24"/>
    </row>
    <row r="7" ht="15.75" customHeight="1">
      <c r="A7" s="7" t="s">
        <v>39</v>
      </c>
      <c r="B7" s="8"/>
      <c r="C7" s="8" t="s">
        <v>40</v>
      </c>
      <c r="D7" s="8" t="s">
        <v>41</v>
      </c>
      <c r="E7" s="8" t="s">
        <v>42</v>
      </c>
      <c r="F7" s="8" t="s">
        <v>43</v>
      </c>
      <c r="G7" s="25"/>
      <c r="H7" s="25"/>
      <c r="I7" s="10"/>
      <c r="J7" s="10"/>
      <c r="K7" s="11"/>
      <c r="L7" s="11"/>
    </row>
    <row r="8" ht="15.75" customHeight="1">
      <c r="A8" s="12"/>
      <c r="B8" s="13"/>
      <c r="C8" s="13" t="s">
        <v>44</v>
      </c>
      <c r="D8" s="26"/>
      <c r="E8" s="26"/>
      <c r="F8" s="26"/>
      <c r="G8" s="26"/>
      <c r="H8" s="26"/>
      <c r="I8" s="15"/>
      <c r="J8" s="15"/>
      <c r="K8" s="16"/>
      <c r="L8" s="16"/>
    </row>
    <row r="9" ht="15.75" customHeight="1">
      <c r="A9" s="12"/>
      <c r="B9" s="13"/>
      <c r="C9" s="15"/>
      <c r="D9" s="15"/>
      <c r="E9" s="15"/>
      <c r="F9" s="15"/>
      <c r="G9" s="15"/>
      <c r="H9" s="15"/>
      <c r="I9" s="15"/>
      <c r="J9" s="15"/>
      <c r="K9" s="16"/>
      <c r="L9" s="16"/>
    </row>
    <row r="10" ht="15.75" customHeight="1">
      <c r="A10" s="17"/>
      <c r="B10" s="18"/>
      <c r="C10" s="19"/>
      <c r="D10" s="19"/>
      <c r="E10" s="19"/>
      <c r="F10" s="19"/>
      <c r="G10" s="19"/>
      <c r="H10" s="19"/>
      <c r="I10" s="19"/>
      <c r="J10" s="19"/>
      <c r="K10" s="20"/>
      <c r="L10" s="20"/>
    </row>
    <row r="11" ht="15.75" customHeight="1">
      <c r="A11" s="27" t="s">
        <v>45</v>
      </c>
      <c r="B11" s="28"/>
      <c r="C11" s="29"/>
      <c r="D11" s="29"/>
      <c r="E11" s="29"/>
      <c r="F11" s="30" t="s">
        <v>46</v>
      </c>
      <c r="G11" s="31" t="s">
        <v>47</v>
      </c>
      <c r="H11" s="30" t="s">
        <v>46</v>
      </c>
      <c r="I11" s="29"/>
      <c r="J11" s="29"/>
      <c r="K11" s="29"/>
      <c r="L11" s="29"/>
    </row>
    <row r="12" ht="15.75" customHeight="1">
      <c r="A12" s="32" t="s">
        <v>48</v>
      </c>
      <c r="B12" s="33"/>
      <c r="C12" s="34"/>
      <c r="D12" s="34"/>
      <c r="E12" s="34"/>
      <c r="F12" s="35" t="s">
        <v>49</v>
      </c>
      <c r="G12" s="35" t="s">
        <v>50</v>
      </c>
      <c r="H12" s="35" t="s">
        <v>51</v>
      </c>
      <c r="I12" s="34"/>
      <c r="J12" s="34"/>
      <c r="K12" s="34"/>
      <c r="L12" s="34"/>
    </row>
    <row r="13" ht="15.75" customHeight="1">
      <c r="A13" s="32" t="s">
        <v>52</v>
      </c>
      <c r="B13" s="33"/>
      <c r="C13" s="34"/>
      <c r="D13" s="34"/>
      <c r="E13" s="34"/>
      <c r="F13" s="36"/>
      <c r="G13" s="36"/>
      <c r="H13" s="36"/>
      <c r="I13" s="34"/>
      <c r="J13" s="34"/>
      <c r="K13" s="34"/>
      <c r="L13" s="34"/>
    </row>
    <row r="14" ht="15.75" customHeight="1">
      <c r="A14" s="37" t="s">
        <v>53</v>
      </c>
      <c r="B14" s="38"/>
      <c r="C14" s="39" t="s">
        <v>54</v>
      </c>
      <c r="D14" s="39" t="s">
        <v>55</v>
      </c>
      <c r="E14" s="39" t="s">
        <v>56</v>
      </c>
      <c r="F14" s="39" t="s">
        <v>57</v>
      </c>
      <c r="G14" s="39" t="s">
        <v>56</v>
      </c>
      <c r="H14" s="39" t="s">
        <v>55</v>
      </c>
      <c r="I14" s="39" t="s">
        <v>58</v>
      </c>
      <c r="J14" s="39" t="s">
        <v>57</v>
      </c>
      <c r="K14" s="40" t="s">
        <v>59</v>
      </c>
      <c r="L14" s="40" t="s">
        <v>59</v>
      </c>
    </row>
    <row r="15" ht="15.75" customHeight="1">
      <c r="A15" s="41" t="s">
        <v>60</v>
      </c>
      <c r="B15" s="42"/>
      <c r="C15" s="43"/>
      <c r="D15" s="42"/>
      <c r="E15" s="42"/>
      <c r="F15" s="42"/>
      <c r="G15" s="42"/>
      <c r="H15" s="42"/>
      <c r="I15" s="42"/>
      <c r="J15" s="42"/>
      <c r="K15" s="42"/>
      <c r="L15" s="42"/>
    </row>
    <row r="16" ht="15.75" customHeight="1">
      <c r="A16" s="44"/>
      <c r="B16" s="45"/>
      <c r="C16" s="46" t="s">
        <v>61</v>
      </c>
      <c r="D16" s="45"/>
      <c r="E16" s="45"/>
      <c r="F16" s="45"/>
      <c r="G16" s="45"/>
      <c r="H16" s="45"/>
      <c r="I16" s="45"/>
      <c r="J16" s="45"/>
      <c r="K16" s="45"/>
      <c r="L16" s="45"/>
    </row>
    <row r="17" ht="117.75" customHeight="1">
      <c r="A17" s="47" t="s">
        <v>62</v>
      </c>
      <c r="B17" s="48" t="s">
        <v>63</v>
      </c>
      <c r="C17" s="49" t="s">
        <v>64</v>
      </c>
      <c r="D17" s="49" t="s">
        <v>64</v>
      </c>
      <c r="E17" s="49" t="s">
        <v>64</v>
      </c>
      <c r="F17" s="49" t="s">
        <v>64</v>
      </c>
      <c r="G17" s="49" t="s">
        <v>64</v>
      </c>
      <c r="H17" s="49" t="s">
        <v>64</v>
      </c>
      <c r="I17" s="49" t="s">
        <v>64</v>
      </c>
      <c r="J17" s="49" t="s">
        <v>64</v>
      </c>
      <c r="K17" s="49" t="s">
        <v>64</v>
      </c>
      <c r="L17" s="49" t="s">
        <v>64</v>
      </c>
    </row>
    <row r="18" ht="15.75" customHeight="1">
      <c r="A18" s="47" t="s">
        <v>65</v>
      </c>
      <c r="B18" s="48" t="s">
        <v>66</v>
      </c>
      <c r="C18" s="49" t="s">
        <v>67</v>
      </c>
      <c r="D18" s="50" t="s">
        <v>68</v>
      </c>
      <c r="E18" s="51" t="s">
        <v>69</v>
      </c>
      <c r="F18" s="50" t="s">
        <v>70</v>
      </c>
      <c r="G18" s="52"/>
      <c r="H18" s="52"/>
      <c r="I18" s="52"/>
      <c r="J18" s="52"/>
      <c r="K18" s="52"/>
      <c r="L18" s="52"/>
    </row>
    <row r="19" ht="15.75" customHeight="1">
      <c r="A19" s="53" t="s">
        <v>71</v>
      </c>
      <c r="B19" s="48" t="s">
        <v>72</v>
      </c>
      <c r="C19" s="50" t="s">
        <v>68</v>
      </c>
      <c r="D19" s="50" t="s">
        <v>68</v>
      </c>
      <c r="E19" s="51" t="s">
        <v>69</v>
      </c>
      <c r="F19" s="50" t="s">
        <v>70</v>
      </c>
      <c r="G19" s="52"/>
      <c r="H19" s="52"/>
      <c r="I19" s="52"/>
      <c r="J19" s="52"/>
      <c r="K19" s="52"/>
      <c r="L19" s="52"/>
    </row>
    <row r="20" ht="15.75" customHeight="1">
      <c r="A20" s="54"/>
      <c r="B20" s="55" t="s">
        <v>73</v>
      </c>
      <c r="C20" s="56" t="s">
        <v>74</v>
      </c>
      <c r="D20" s="56" t="s">
        <v>74</v>
      </c>
      <c r="E20" s="56" t="s">
        <v>74</v>
      </c>
      <c r="F20" s="56" t="s">
        <v>75</v>
      </c>
      <c r="G20" s="57"/>
      <c r="H20" s="57"/>
      <c r="I20" s="57"/>
      <c r="J20" s="57"/>
      <c r="K20" s="57"/>
      <c r="L20" s="57"/>
    </row>
    <row r="21" ht="15.75" customHeight="1">
      <c r="A21" s="54"/>
      <c r="B21" s="55" t="s">
        <v>76</v>
      </c>
      <c r="C21" s="58" t="s">
        <v>77</v>
      </c>
      <c r="D21" s="58" t="s">
        <v>78</v>
      </c>
      <c r="E21" s="58" t="s">
        <v>79</v>
      </c>
      <c r="F21" s="56" t="s">
        <v>74</v>
      </c>
      <c r="G21" s="57"/>
      <c r="H21" s="57"/>
      <c r="I21" s="57"/>
      <c r="J21" s="57"/>
      <c r="K21" s="57"/>
      <c r="L21" s="57"/>
    </row>
    <row r="22" ht="15.75" customHeight="1">
      <c r="A22" s="54"/>
      <c r="B22" s="34">
        <v>4.0</v>
      </c>
      <c r="C22" s="57"/>
      <c r="D22" s="57"/>
      <c r="E22" s="58" t="s">
        <v>80</v>
      </c>
      <c r="F22" s="58" t="s">
        <v>81</v>
      </c>
      <c r="G22" s="57"/>
      <c r="H22" s="57"/>
      <c r="I22" s="57"/>
      <c r="J22" s="57"/>
      <c r="K22" s="57"/>
      <c r="L22" s="57"/>
    </row>
    <row r="23" ht="15.75" customHeight="1">
      <c r="A23" s="59"/>
      <c r="B23" s="60">
        <v>5.0</v>
      </c>
      <c r="C23" s="61"/>
      <c r="D23" s="61"/>
      <c r="E23" s="61"/>
      <c r="F23" s="62" t="s">
        <v>82</v>
      </c>
      <c r="G23" s="61"/>
      <c r="H23" s="61"/>
      <c r="I23" s="61"/>
      <c r="J23" s="61"/>
      <c r="K23" s="61"/>
      <c r="L23" s="61"/>
    </row>
    <row r="24" ht="15.75" customHeight="1">
      <c r="A24" s="63" t="s">
        <v>83</v>
      </c>
      <c r="B24" s="48" t="s">
        <v>84</v>
      </c>
      <c r="C24" s="50" t="s">
        <v>74</v>
      </c>
      <c r="D24" s="50" t="s">
        <v>74</v>
      </c>
      <c r="E24" s="50" t="s">
        <v>68</v>
      </c>
      <c r="F24" s="58" t="s">
        <v>81</v>
      </c>
      <c r="G24" s="52"/>
      <c r="H24" s="52"/>
      <c r="I24" s="52"/>
      <c r="J24" s="52"/>
      <c r="K24" s="52"/>
      <c r="L24" s="52"/>
    </row>
    <row r="25" ht="15.75" customHeight="1">
      <c r="B25" s="34">
        <v>2.0</v>
      </c>
      <c r="C25" s="57"/>
      <c r="D25" s="57"/>
      <c r="E25" s="56" t="s">
        <v>74</v>
      </c>
      <c r="F25" s="58" t="s">
        <v>82</v>
      </c>
      <c r="G25" s="57"/>
      <c r="H25" s="57"/>
      <c r="I25" s="57"/>
      <c r="J25" s="57"/>
      <c r="K25" s="57"/>
      <c r="L25" s="57"/>
    </row>
    <row r="26" ht="15.75" customHeight="1">
      <c r="A26" s="64"/>
      <c r="B26" s="60">
        <v>3.0</v>
      </c>
      <c r="C26" s="61"/>
      <c r="D26" s="61"/>
      <c r="E26" s="62" t="s">
        <v>79</v>
      </c>
      <c r="F26" s="65" t="s">
        <v>74</v>
      </c>
      <c r="G26" s="61"/>
      <c r="H26" s="61"/>
      <c r="I26" s="61"/>
      <c r="J26" s="61"/>
      <c r="K26" s="61"/>
      <c r="L26" s="61"/>
    </row>
    <row r="27" ht="15.75" customHeight="1">
      <c r="A27" s="66" t="s">
        <v>85</v>
      </c>
      <c r="B27" s="67" t="s">
        <v>86</v>
      </c>
      <c r="C27" s="65" t="s">
        <v>74</v>
      </c>
      <c r="D27" s="65" t="s">
        <v>74</v>
      </c>
      <c r="E27" s="62" t="s">
        <v>80</v>
      </c>
      <c r="F27" s="62" t="s">
        <v>81</v>
      </c>
      <c r="G27" s="61"/>
      <c r="H27" s="61"/>
      <c r="I27" s="61"/>
      <c r="J27" s="61"/>
      <c r="K27" s="61"/>
      <c r="L27" s="61"/>
    </row>
    <row r="28" ht="15.75" customHeight="1">
      <c r="A28" s="68" t="s">
        <v>87</v>
      </c>
      <c r="B28" s="55" t="s">
        <v>88</v>
      </c>
      <c r="C28" s="56" t="s">
        <v>89</v>
      </c>
      <c r="D28" s="56" t="s">
        <v>89</v>
      </c>
      <c r="E28" s="56" t="s">
        <v>89</v>
      </c>
      <c r="F28" s="56" t="s">
        <v>89</v>
      </c>
      <c r="G28" s="56" t="s">
        <v>89</v>
      </c>
      <c r="H28" s="56" t="s">
        <v>89</v>
      </c>
      <c r="I28" s="56" t="s">
        <v>89</v>
      </c>
      <c r="J28" s="56" t="s">
        <v>89</v>
      </c>
      <c r="K28" s="56" t="s">
        <v>89</v>
      </c>
      <c r="L28" s="56" t="s">
        <v>89</v>
      </c>
    </row>
    <row r="29" ht="15.75" customHeight="1">
      <c r="B29" s="34">
        <v>2.0</v>
      </c>
      <c r="C29" s="57"/>
      <c r="D29" s="57"/>
      <c r="E29" s="57"/>
      <c r="F29" s="57"/>
      <c r="G29" s="57"/>
      <c r="H29" s="57"/>
      <c r="I29" s="57"/>
      <c r="J29" s="57"/>
      <c r="K29" s="57"/>
      <c r="L29" s="57"/>
    </row>
    <row r="30" ht="15.75" customHeight="1">
      <c r="A30" s="64"/>
      <c r="B30" s="60">
        <v>3.0</v>
      </c>
      <c r="C30" s="61"/>
      <c r="D30" s="61"/>
      <c r="E30" s="61"/>
      <c r="F30" s="61"/>
      <c r="G30" s="61"/>
      <c r="H30" s="61"/>
      <c r="I30" s="61"/>
      <c r="J30" s="61"/>
      <c r="K30" s="61"/>
      <c r="L30" s="61"/>
    </row>
    <row r="31" ht="15.75" customHeight="1">
      <c r="A31" s="34" t="s">
        <v>90</v>
      </c>
      <c r="B31" s="55" t="s">
        <v>91</v>
      </c>
      <c r="C31" s="56" t="s">
        <v>89</v>
      </c>
      <c r="D31" s="56" t="s">
        <v>68</v>
      </c>
      <c r="E31" s="56" t="s">
        <v>89</v>
      </c>
      <c r="F31" s="56" t="s">
        <v>89</v>
      </c>
      <c r="G31" s="56" t="s">
        <v>89</v>
      </c>
      <c r="H31" s="56" t="s">
        <v>89</v>
      </c>
      <c r="I31" s="56" t="s">
        <v>89</v>
      </c>
      <c r="J31" s="56" t="s">
        <v>89</v>
      </c>
      <c r="K31" s="56" t="s">
        <v>89</v>
      </c>
      <c r="L31" s="56" t="s">
        <v>89</v>
      </c>
    </row>
    <row r="32" ht="15.75" customHeight="1">
      <c r="B32" s="34">
        <v>2.0</v>
      </c>
      <c r="C32" s="57"/>
      <c r="D32" s="56" t="s">
        <v>74</v>
      </c>
      <c r="E32" s="57"/>
      <c r="F32" s="57"/>
      <c r="G32" s="57"/>
      <c r="H32" s="57"/>
      <c r="I32" s="57"/>
      <c r="J32" s="57"/>
      <c r="K32" s="57"/>
      <c r="L32" s="57"/>
    </row>
    <row r="33" ht="15.75" customHeight="1">
      <c r="A33" s="64"/>
      <c r="B33" s="60">
        <v>3.0</v>
      </c>
      <c r="C33" s="61"/>
      <c r="D33" s="69" t="s">
        <v>78</v>
      </c>
      <c r="E33" s="61"/>
      <c r="F33" s="61"/>
      <c r="G33" s="61"/>
      <c r="H33" s="61"/>
      <c r="I33" s="61"/>
      <c r="J33" s="61"/>
      <c r="K33" s="61"/>
      <c r="L33" s="61"/>
    </row>
    <row r="34" ht="15.75" customHeight="1">
      <c r="A34" s="34" t="s">
        <v>92</v>
      </c>
      <c r="B34" s="55" t="s">
        <v>93</v>
      </c>
      <c r="C34" s="56" t="s">
        <v>89</v>
      </c>
      <c r="D34" s="56" t="s">
        <v>89</v>
      </c>
      <c r="E34" s="56" t="s">
        <v>89</v>
      </c>
      <c r="F34" s="56" t="s">
        <v>89</v>
      </c>
      <c r="G34" s="56" t="s">
        <v>89</v>
      </c>
      <c r="H34" s="56" t="s">
        <v>89</v>
      </c>
      <c r="I34" s="56" t="s">
        <v>89</v>
      </c>
      <c r="J34" s="56" t="s">
        <v>89</v>
      </c>
      <c r="K34" s="56" t="s">
        <v>89</v>
      </c>
      <c r="L34" s="56" t="s">
        <v>89</v>
      </c>
    </row>
    <row r="35" ht="15.75" customHeight="1">
      <c r="B35" s="34">
        <v>2.0</v>
      </c>
      <c r="C35" s="57"/>
      <c r="D35" s="57"/>
      <c r="E35" s="57"/>
      <c r="F35" s="57"/>
      <c r="G35" s="57"/>
      <c r="H35" s="57"/>
      <c r="I35" s="57"/>
      <c r="J35" s="57"/>
      <c r="K35" s="57"/>
      <c r="L35" s="57"/>
    </row>
    <row r="36" ht="15.75" customHeight="1">
      <c r="A36" s="64"/>
      <c r="B36" s="60">
        <v>3.0</v>
      </c>
      <c r="C36" s="61"/>
      <c r="D36" s="61"/>
      <c r="E36" s="61"/>
      <c r="F36" s="61"/>
      <c r="G36" s="61"/>
      <c r="H36" s="61"/>
      <c r="I36" s="61"/>
      <c r="J36" s="61"/>
      <c r="K36" s="61"/>
      <c r="L36" s="61"/>
    </row>
    <row r="37" ht="15.75" customHeight="1">
      <c r="A37" s="34" t="s">
        <v>94</v>
      </c>
      <c r="B37" s="55" t="s">
        <v>95</v>
      </c>
      <c r="C37" s="56" t="s">
        <v>89</v>
      </c>
      <c r="D37" s="56" t="s">
        <v>89</v>
      </c>
      <c r="E37" s="56" t="s">
        <v>89</v>
      </c>
      <c r="F37" s="56" t="s">
        <v>89</v>
      </c>
      <c r="G37" s="56" t="s">
        <v>89</v>
      </c>
      <c r="H37" s="56" t="s">
        <v>89</v>
      </c>
      <c r="I37" s="56" t="s">
        <v>89</v>
      </c>
      <c r="J37" s="56" t="s">
        <v>89</v>
      </c>
      <c r="K37" s="56" t="s">
        <v>89</v>
      </c>
      <c r="L37" s="56" t="s">
        <v>89</v>
      </c>
    </row>
    <row r="38" ht="15.75" customHeight="1">
      <c r="B38" s="34">
        <v>2.0</v>
      </c>
      <c r="C38" s="57"/>
      <c r="D38" s="57"/>
      <c r="E38" s="57"/>
      <c r="F38" s="57"/>
      <c r="G38" s="57"/>
      <c r="H38" s="57"/>
      <c r="I38" s="57"/>
      <c r="J38" s="57"/>
      <c r="K38" s="57"/>
      <c r="L38" s="57"/>
    </row>
    <row r="39" ht="15.75" customHeight="1">
      <c r="A39" s="64"/>
      <c r="B39" s="60">
        <v>3.0</v>
      </c>
      <c r="C39" s="61"/>
      <c r="D39" s="61"/>
      <c r="E39" s="61"/>
      <c r="F39" s="61"/>
      <c r="G39" s="61"/>
      <c r="H39" s="61"/>
      <c r="I39" s="61"/>
      <c r="J39" s="61"/>
      <c r="K39" s="61"/>
      <c r="L39" s="61"/>
    </row>
    <row r="40" ht="15.75" customHeight="1">
      <c r="A40" s="41" t="s">
        <v>96</v>
      </c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</row>
    <row r="41" ht="15.75" customHeight="1">
      <c r="A41" s="70" t="s">
        <v>97</v>
      </c>
      <c r="B41" s="71" t="s">
        <v>63</v>
      </c>
      <c r="C41" s="72" t="s">
        <v>98</v>
      </c>
      <c r="D41" s="72" t="s">
        <v>98</v>
      </c>
      <c r="E41" s="72" t="s">
        <v>98</v>
      </c>
      <c r="F41" s="72"/>
      <c r="G41" s="72" t="s">
        <v>98</v>
      </c>
      <c r="H41" s="72"/>
      <c r="I41" s="72"/>
      <c r="J41" s="72" t="s">
        <v>98</v>
      </c>
      <c r="K41" s="72" t="s">
        <v>98</v>
      </c>
      <c r="L41" s="72" t="s">
        <v>98</v>
      </c>
    </row>
    <row r="42" ht="15.75" customHeight="1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4"/>
    </row>
    <row r="43" ht="15.75" customHeight="1">
      <c r="A43" s="75" t="s">
        <v>99</v>
      </c>
      <c r="B43" s="76"/>
      <c r="C43" s="77" t="s">
        <v>100</v>
      </c>
      <c r="D43" s="78" t="s">
        <v>101</v>
      </c>
      <c r="E43" s="78" t="s">
        <v>102</v>
      </c>
      <c r="F43" s="78" t="s">
        <v>103</v>
      </c>
      <c r="G43" s="78" t="s">
        <v>104</v>
      </c>
      <c r="H43" s="78" t="s">
        <v>105</v>
      </c>
      <c r="I43" s="78" t="s">
        <v>106</v>
      </c>
      <c r="J43" s="78" t="s">
        <v>107</v>
      </c>
      <c r="K43" s="78" t="s">
        <v>108</v>
      </c>
      <c r="L43" s="78" t="s">
        <v>109</v>
      </c>
    </row>
    <row r="44" ht="75.0" customHeight="1">
      <c r="A44" s="34" t="s">
        <v>98</v>
      </c>
      <c r="C44" s="79" t="s">
        <v>110</v>
      </c>
      <c r="D44" s="79" t="s">
        <v>111</v>
      </c>
      <c r="E44" s="80" t="s">
        <v>112</v>
      </c>
      <c r="F44" s="34" t="s">
        <v>113</v>
      </c>
      <c r="G44" s="34"/>
      <c r="H44" s="34"/>
      <c r="I44" s="34"/>
      <c r="J44" s="34"/>
      <c r="K44" s="34"/>
      <c r="L44" s="34" t="s">
        <v>114</v>
      </c>
    </row>
    <row r="45" ht="75.0" customHeight="1">
      <c r="A45" s="34" t="s">
        <v>115</v>
      </c>
      <c r="C45" s="79" t="s">
        <v>116</v>
      </c>
      <c r="D45" s="79" t="s">
        <v>111</v>
      </c>
      <c r="E45" s="80" t="s">
        <v>117</v>
      </c>
      <c r="F45" s="34" t="s">
        <v>113</v>
      </c>
      <c r="G45" s="57"/>
      <c r="H45" s="57"/>
      <c r="I45" s="57"/>
      <c r="J45" s="57"/>
      <c r="K45" s="34" t="s">
        <v>114</v>
      </c>
      <c r="L45" s="34"/>
    </row>
    <row r="46" ht="75.0" customHeight="1">
      <c r="A46" s="34"/>
      <c r="C46" s="34"/>
      <c r="D46" s="34"/>
      <c r="E46" s="34"/>
      <c r="F46" s="34"/>
      <c r="G46" s="34"/>
      <c r="H46" s="34"/>
      <c r="I46" s="34"/>
      <c r="J46" s="34"/>
      <c r="K46" s="34"/>
      <c r="L46" s="34"/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A34:A36"/>
    <mergeCell ref="A37:A39"/>
    <mergeCell ref="A43:B43"/>
    <mergeCell ref="A44:B44"/>
    <mergeCell ref="A45:B45"/>
    <mergeCell ref="A46:B46"/>
    <mergeCell ref="A2:B2"/>
    <mergeCell ref="A3:A5"/>
    <mergeCell ref="A7:A10"/>
    <mergeCell ref="A19:A23"/>
    <mergeCell ref="A24:A26"/>
    <mergeCell ref="A28:A30"/>
    <mergeCell ref="A31:A33"/>
  </mergeCells>
  <conditionalFormatting sqref="C3:L5">
    <cfRule type="containsText" dxfId="0" priority="1" operator="containsText" text="蝦幣回饋最高18%">
      <formula>NOT(ISERROR(SEARCH(("蝦幣回饋最高18%"),(C3))))</formula>
    </cfRule>
  </conditionalFormatting>
  <dataValidations>
    <dataValidation type="list" allowBlank="1" showErrorMessage="1" sqref="F18:L21 G22:L30 G32:L33 G35:L36 G38:L39">
      <formula1>"免運無限次$99起_1,蝦幣回饋最高18%_1,全站加碼超商免運_1,隔日到貨$99起免運,隔日到貨$99起免運+加碼超商免運,無資源"</formula1>
    </dataValidation>
    <dataValidation type="list" allowBlank="1" showErrorMessage="1" sqref="C41:L41">
      <formula1>$A$44:$A$46</formula1>
    </dataValidation>
    <dataValidation type="list" allowBlank="1" showErrorMessage="1" sqref="D18 C19:D19 C20:E20 C22:D22 C23:E25 F26 C26:D27 C28:F30 C31:L31 C32:F32 C33 E33:F33 C34:L34 C35:F36 C37:L37 C38:F39">
      <formula1>"$69起免運吃到飽_1,蝦幣回饋最高18%_1,全站加碼超商免運_1,無資源"</formula1>
    </dataValidation>
  </dataValidations>
  <hyperlinks>
    <hyperlink r:id="rId1" ref="F11"/>
    <hyperlink r:id="rId2" ref="G11"/>
    <hyperlink r:id="rId3" ref="H11"/>
    <hyperlink r:id="rId4" location="slide=id.ge0c69a50a4_0_535" ref="F12"/>
    <hyperlink r:id="rId5" location="slide=id.p1" ref="G12"/>
    <hyperlink r:id="rId6" location="slide=id.p1" ref="H12"/>
    <hyperlink r:id="rId7" ref="C14"/>
    <hyperlink r:id="rId8" ref="D14"/>
    <hyperlink r:id="rId9" ref="E14"/>
    <hyperlink r:id="rId10" ref="F14"/>
    <hyperlink r:id="rId11" ref="G14"/>
    <hyperlink r:id="rId12" ref="H14"/>
    <hyperlink r:id="rId13" ref="I14"/>
    <hyperlink r:id="rId14" ref="J14"/>
    <hyperlink r:id="rId15" ref="K14"/>
    <hyperlink r:id="rId16" ref="L14"/>
    <hyperlink r:id="rId17" location="slide=id.g33087dc4ca7_0_83" ref="C16"/>
    <hyperlink r:id="rId18" ref="C44"/>
    <hyperlink r:id="rId19" ref="D44"/>
    <hyperlink r:id="rId20" ref="E44"/>
    <hyperlink r:id="rId21" ref="C45"/>
    <hyperlink r:id="rId22" ref="D45"/>
    <hyperlink r:id="rId23" ref="E45"/>
  </hyperlinks>
  <printOptions/>
  <pageMargins bottom="0.75" footer="0.0" header="0.0" left="0.7" right="0.7" top="0.75"/>
  <pageSetup orientation="landscape"/>
  <drawing r:id="rId2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3.25"/>
    <col customWidth="1" min="2" max="3" width="16.5"/>
    <col customWidth="1" min="4" max="4" width="23.5"/>
    <col customWidth="1" min="5" max="5" width="27.5"/>
    <col customWidth="1" min="6" max="6" width="22.0"/>
    <col customWidth="1" min="7" max="7" width="31.13"/>
    <col customWidth="1" min="8" max="8" width="20.5"/>
    <col customWidth="1" min="9" max="26" width="11.0"/>
  </cols>
  <sheetData>
    <row r="1" ht="15.75" customHeight="1">
      <c r="A1" s="81" t="s">
        <v>118</v>
      </c>
      <c r="B1" s="81" t="s">
        <v>119</v>
      </c>
      <c r="C1" s="82" t="s">
        <v>120</v>
      </c>
      <c r="D1" s="82" t="s">
        <v>121</v>
      </c>
      <c r="E1" s="83" t="s">
        <v>122</v>
      </c>
      <c r="F1" s="84" t="s">
        <v>123</v>
      </c>
      <c r="G1" s="85" t="s">
        <v>124</v>
      </c>
      <c r="H1" s="85" t="s">
        <v>125</v>
      </c>
      <c r="I1" s="86"/>
    </row>
    <row r="2" ht="75.0" customHeight="1">
      <c r="A2" s="87" t="s">
        <v>126</v>
      </c>
      <c r="B2" s="88" t="s">
        <v>127</v>
      </c>
      <c r="C2" s="89" t="s">
        <v>128</v>
      </c>
      <c r="D2" s="90" t="str">
        <f>A2&amp;"_Cover_1x1"</f>
        <v>VideoElements_Cover_1x1</v>
      </c>
      <c r="E2" s="91" t="s">
        <v>129</v>
      </c>
      <c r="F2" s="87"/>
      <c r="G2" s="92"/>
      <c r="H2" s="92"/>
      <c r="I2" s="93"/>
    </row>
    <row r="3" ht="75.0" customHeight="1">
      <c r="A3" s="87" t="s">
        <v>126</v>
      </c>
      <c r="B3" s="88" t="s">
        <v>127</v>
      </c>
      <c r="C3" s="89" t="s">
        <v>130</v>
      </c>
      <c r="D3" s="90" t="str">
        <f>A3&amp;"_Cover_9x16"</f>
        <v>VideoElements_Cover_9x16</v>
      </c>
      <c r="E3" s="91" t="s">
        <v>129</v>
      </c>
      <c r="F3" s="87"/>
      <c r="G3" s="92"/>
      <c r="H3" s="92"/>
      <c r="I3" s="93"/>
    </row>
    <row r="4" ht="75.0" customHeight="1">
      <c r="A4" s="87" t="s">
        <v>126</v>
      </c>
      <c r="B4" s="88" t="s">
        <v>127</v>
      </c>
      <c r="C4" s="89" t="s">
        <v>131</v>
      </c>
      <c r="D4" s="90" t="str">
        <f>A4&amp;"_Cover_16x9"</f>
        <v>VideoElements_Cover_16x9</v>
      </c>
      <c r="E4" s="91" t="s">
        <v>129</v>
      </c>
      <c r="F4" s="87"/>
      <c r="G4" s="92"/>
      <c r="H4" s="92"/>
      <c r="I4" s="93"/>
    </row>
    <row r="5" ht="75.0" customHeight="1">
      <c r="A5" s="87" t="s">
        <v>126</v>
      </c>
      <c r="B5" s="88" t="s">
        <v>132</v>
      </c>
      <c r="C5" s="89" t="s">
        <v>128</v>
      </c>
      <c r="D5" s="90" t="str">
        <f>A5&amp;"_Frame_TVC_1x1"</f>
        <v>VideoElements_Frame_TVC_1x1</v>
      </c>
      <c r="E5" s="91" t="s">
        <v>133</v>
      </c>
      <c r="F5" s="87"/>
      <c r="G5" s="92"/>
      <c r="H5" s="92"/>
      <c r="I5" s="93"/>
    </row>
    <row r="6" ht="135.0" customHeight="1">
      <c r="A6" s="87" t="s">
        <v>126</v>
      </c>
      <c r="B6" s="88" t="s">
        <v>132</v>
      </c>
      <c r="C6" s="89" t="s">
        <v>130</v>
      </c>
      <c r="D6" s="90" t="str">
        <f>A6&amp;"_Frame_TVC_9x16"</f>
        <v>VideoElements_Frame_TVC_9x16</v>
      </c>
      <c r="E6" s="91" t="s">
        <v>133</v>
      </c>
      <c r="F6" s="87"/>
      <c r="G6" s="92"/>
      <c r="H6" s="92"/>
      <c r="I6" s="93"/>
    </row>
    <row r="7" ht="15.75" customHeight="1">
      <c r="A7" s="87" t="s">
        <v>126</v>
      </c>
      <c r="B7" s="88" t="s">
        <v>132</v>
      </c>
      <c r="C7" s="89" t="s">
        <v>128</v>
      </c>
      <c r="D7" s="90" t="str">
        <f>A7&amp;"_Frame_UGC_1x1"</f>
        <v>VideoElements_Frame_UGC_1x1</v>
      </c>
      <c r="E7" s="91" t="s">
        <v>134</v>
      </c>
      <c r="F7" s="87"/>
      <c r="G7" s="92"/>
      <c r="H7" s="92"/>
      <c r="I7" s="93"/>
    </row>
    <row r="8" ht="15.75" customHeight="1">
      <c r="A8" s="87" t="s">
        <v>126</v>
      </c>
      <c r="B8" s="88" t="s">
        <v>132</v>
      </c>
      <c r="C8" s="89" t="s">
        <v>131</v>
      </c>
      <c r="D8" s="90" t="str">
        <f>A8&amp;"_Frame_UGC_16x9"</f>
        <v>VideoElements_Frame_UGC_16x9</v>
      </c>
      <c r="E8" s="91" t="s">
        <v>135</v>
      </c>
      <c r="F8" s="87"/>
      <c r="G8" s="92"/>
      <c r="H8" s="92"/>
      <c r="I8" s="93"/>
    </row>
    <row r="9" ht="37.5" customHeight="1">
      <c r="A9" s="87" t="s">
        <v>126</v>
      </c>
      <c r="B9" s="88" t="s">
        <v>132</v>
      </c>
      <c r="C9" s="89" t="s">
        <v>130</v>
      </c>
      <c r="D9" s="90" t="str">
        <f>A9&amp;"_Frame_UGC_9x16"</f>
        <v>VideoElements_Frame_UGC_9x16</v>
      </c>
      <c r="E9" s="94"/>
      <c r="F9" s="87"/>
      <c r="G9" s="92"/>
      <c r="H9" s="92"/>
      <c r="I9" s="93"/>
    </row>
    <row r="10" ht="75.0" customHeight="1">
      <c r="A10" s="87" t="s">
        <v>126</v>
      </c>
      <c r="B10" s="88" t="s">
        <v>127</v>
      </c>
      <c r="C10" s="89" t="s">
        <v>128</v>
      </c>
      <c r="D10" s="90" t="str">
        <f>A10&amp;"_EndCard_1x1"</f>
        <v>VideoElements_EndCard_1x1</v>
      </c>
      <c r="E10" s="94" t="s">
        <v>136</v>
      </c>
      <c r="F10" s="87"/>
      <c r="G10" s="92"/>
      <c r="H10" s="92"/>
      <c r="I10" s="93"/>
    </row>
    <row r="11" ht="135.0" customHeight="1">
      <c r="A11" s="87" t="s">
        <v>126</v>
      </c>
      <c r="B11" s="88" t="s">
        <v>127</v>
      </c>
      <c r="C11" s="89" t="s">
        <v>130</v>
      </c>
      <c r="D11" s="90" t="str">
        <f>A11&amp;"_EndCard_9x16"</f>
        <v>VideoElements_EndCard_9x16</v>
      </c>
      <c r="E11" s="94" t="s">
        <v>136</v>
      </c>
      <c r="F11" s="87"/>
      <c r="G11" s="92"/>
      <c r="H11" s="92"/>
      <c r="I11" s="93"/>
    </row>
    <row r="12" ht="75.0" customHeight="1">
      <c r="A12" s="87" t="s">
        <v>126</v>
      </c>
      <c r="B12" s="88" t="s">
        <v>127</v>
      </c>
      <c r="C12" s="89" t="s">
        <v>131</v>
      </c>
      <c r="D12" s="90" t="str">
        <f>A12&amp;"_EndCard_16x9"</f>
        <v>VideoElements_EndCard_16x9</v>
      </c>
      <c r="E12" s="94" t="s">
        <v>136</v>
      </c>
      <c r="F12" s="87"/>
      <c r="G12" s="92"/>
      <c r="H12" s="92"/>
      <c r="I12" s="93"/>
    </row>
    <row r="13" ht="15.75" customHeight="1">
      <c r="A13" s="95" t="s">
        <v>65</v>
      </c>
      <c r="B13" s="87" t="s">
        <v>137</v>
      </c>
      <c r="C13" s="88" t="s">
        <v>138</v>
      </c>
      <c r="D13" s="90" t="str">
        <f>A13&amp;"_FSS&amp;Preferseller"</f>
        <v>DPAFrame_FSS&amp;Preferseller</v>
      </c>
      <c r="E13" s="94" t="s">
        <v>139</v>
      </c>
      <c r="F13" s="87"/>
      <c r="G13" s="92"/>
      <c r="H13" s="92"/>
      <c r="I13" s="93"/>
    </row>
    <row r="14" ht="15.75" customHeight="1">
      <c r="A14" s="87" t="s">
        <v>65</v>
      </c>
      <c r="B14" s="87" t="s">
        <v>137</v>
      </c>
      <c r="C14" s="88" t="s">
        <v>138</v>
      </c>
      <c r="D14" s="90" t="str">
        <f>A14&amp;"_Lifestyle"</f>
        <v>DPAFrame_Lifestyle</v>
      </c>
      <c r="E14" s="94" t="s">
        <v>140</v>
      </c>
      <c r="F14" s="87"/>
      <c r="G14" s="92"/>
      <c r="H14" s="92"/>
      <c r="I14" s="93"/>
    </row>
    <row r="15" ht="15.75" customHeight="1">
      <c r="A15" s="87" t="s">
        <v>65</v>
      </c>
      <c r="B15" s="87" t="s">
        <v>137</v>
      </c>
      <c r="C15" s="88" t="s">
        <v>138</v>
      </c>
      <c r="D15" s="90" t="str">
        <f>A15&amp;"_EL"</f>
        <v>DPAFrame_EL</v>
      </c>
      <c r="E15" s="94" t="s">
        <v>141</v>
      </c>
      <c r="F15" s="87"/>
      <c r="G15" s="92"/>
      <c r="H15" s="92"/>
      <c r="I15" s="93"/>
    </row>
    <row r="16" ht="15.75" customHeight="1">
      <c r="A16" s="87" t="s">
        <v>65</v>
      </c>
      <c r="B16" s="87" t="s">
        <v>137</v>
      </c>
      <c r="C16" s="88" t="s">
        <v>138</v>
      </c>
      <c r="D16" s="90" t="str">
        <f>A16&amp;"_FMCG"</f>
        <v>DPAFrame_FMCG</v>
      </c>
      <c r="E16" s="94" t="s">
        <v>142</v>
      </c>
      <c r="F16" s="87"/>
      <c r="G16" s="92"/>
      <c r="H16" s="92"/>
      <c r="I16" s="93"/>
    </row>
    <row r="17" ht="15.75" customHeight="1">
      <c r="A17" s="87" t="s">
        <v>65</v>
      </c>
      <c r="B17" s="87" t="s">
        <v>137</v>
      </c>
      <c r="C17" s="88" t="s">
        <v>138</v>
      </c>
      <c r="D17" s="90" t="str">
        <f>A17&amp;"_Fashion"</f>
        <v>DPAFrame_Fashion</v>
      </c>
      <c r="E17" s="94" t="s">
        <v>143</v>
      </c>
      <c r="F17" s="87"/>
      <c r="G17" s="92"/>
      <c r="H17" s="92"/>
      <c r="I17" s="93"/>
    </row>
    <row r="18" ht="15.75" customHeight="1">
      <c r="A18" s="96" t="s">
        <v>144</v>
      </c>
      <c r="B18" s="96" t="s">
        <v>145</v>
      </c>
      <c r="C18" s="89" t="s">
        <v>146</v>
      </c>
      <c r="D18" s="90" t="str">
        <f t="shared" ref="D18:D65" si="1">A18&amp;"_"&amp;C18</f>
        <v>Pmax&amp;UAC_1200x1200</v>
      </c>
      <c r="E18" s="92"/>
      <c r="F18" s="92"/>
      <c r="G18" s="92"/>
      <c r="H18" s="92"/>
      <c r="I18" s="93"/>
    </row>
    <row r="19" ht="15.75" customHeight="1">
      <c r="A19" s="96" t="s">
        <v>144</v>
      </c>
      <c r="B19" s="89" t="s">
        <v>145</v>
      </c>
      <c r="C19" s="89" t="s">
        <v>147</v>
      </c>
      <c r="D19" s="90" t="str">
        <f t="shared" si="1"/>
        <v>Pmax&amp;UAC_1200x628</v>
      </c>
      <c r="E19" s="92"/>
      <c r="F19" s="92"/>
      <c r="G19" s="92"/>
      <c r="H19" s="92"/>
      <c r="I19" s="93"/>
    </row>
    <row r="20" ht="15.75" customHeight="1">
      <c r="A20" s="96" t="s">
        <v>144</v>
      </c>
      <c r="B20" s="89" t="s">
        <v>145</v>
      </c>
      <c r="C20" s="89" t="s">
        <v>148</v>
      </c>
      <c r="D20" s="90" t="str">
        <f t="shared" si="1"/>
        <v>Pmax&amp;UAC_960x1200</v>
      </c>
      <c r="E20" s="92"/>
      <c r="F20" s="92"/>
      <c r="G20" s="92"/>
      <c r="H20" s="92"/>
      <c r="I20" s="93"/>
    </row>
    <row r="21" ht="15.75" customHeight="1">
      <c r="A21" s="96" t="s">
        <v>149</v>
      </c>
      <c r="B21" s="89" t="s">
        <v>150</v>
      </c>
      <c r="C21" s="89" t="s">
        <v>151</v>
      </c>
      <c r="D21" s="90" t="str">
        <f t="shared" si="1"/>
        <v>LineLAP_1080x1080</v>
      </c>
      <c r="E21" s="92"/>
      <c r="F21" s="92"/>
      <c r="G21" s="92"/>
      <c r="H21" s="92"/>
      <c r="I21" s="93"/>
    </row>
    <row r="22" ht="15.75" customHeight="1">
      <c r="A22" s="96" t="s">
        <v>149</v>
      </c>
      <c r="B22" s="89" t="s">
        <v>150</v>
      </c>
      <c r="C22" s="89" t="s">
        <v>147</v>
      </c>
      <c r="D22" s="90" t="str">
        <f t="shared" si="1"/>
        <v>LineLAP_1200x628</v>
      </c>
      <c r="E22" s="92"/>
      <c r="F22" s="92"/>
      <c r="G22" s="92"/>
      <c r="H22" s="92"/>
      <c r="I22" s="93"/>
    </row>
    <row r="23" ht="15.75" customHeight="1">
      <c r="A23" s="96" t="s">
        <v>152</v>
      </c>
      <c r="B23" s="89" t="s">
        <v>153</v>
      </c>
      <c r="C23" s="89" t="s">
        <v>154</v>
      </c>
      <c r="D23" s="90" t="str">
        <f t="shared" si="1"/>
        <v>Yahoo新聞_1200X627</v>
      </c>
      <c r="E23" s="92"/>
      <c r="F23" s="92"/>
      <c r="G23" s="92"/>
      <c r="H23" s="92"/>
      <c r="I23" s="93"/>
    </row>
    <row r="24" ht="15.75" customHeight="1">
      <c r="A24" s="96" t="s">
        <v>152</v>
      </c>
      <c r="B24" s="89" t="s">
        <v>153</v>
      </c>
      <c r="C24" s="89" t="s">
        <v>155</v>
      </c>
      <c r="D24" s="90" t="str">
        <f t="shared" si="1"/>
        <v>Yahoo新聞_627X627</v>
      </c>
      <c r="E24" s="92"/>
      <c r="F24" s="92"/>
      <c r="G24" s="92"/>
      <c r="H24" s="92"/>
      <c r="I24" s="93"/>
    </row>
    <row r="25" ht="15.75" customHeight="1">
      <c r="A25" s="89" t="s">
        <v>156</v>
      </c>
      <c r="B25" s="87" t="s">
        <v>145</v>
      </c>
      <c r="C25" s="97" t="s">
        <v>157</v>
      </c>
      <c r="D25" s="90" t="str">
        <f t="shared" si="1"/>
        <v>Crieto_300x250</v>
      </c>
      <c r="E25" s="98"/>
      <c r="F25" s="98"/>
      <c r="G25" s="98"/>
      <c r="H25" s="98"/>
      <c r="I25" s="86"/>
    </row>
    <row r="26" ht="15.75" customHeight="1">
      <c r="A26" s="89" t="s">
        <v>156</v>
      </c>
      <c r="B26" s="87" t="s">
        <v>145</v>
      </c>
      <c r="C26" s="97" t="s">
        <v>158</v>
      </c>
      <c r="D26" s="90" t="str">
        <f t="shared" si="1"/>
        <v>Crieto_320x480</v>
      </c>
      <c r="E26" s="98"/>
      <c r="F26" s="98"/>
      <c r="G26" s="98"/>
      <c r="H26" s="98"/>
      <c r="I26" s="86"/>
    </row>
    <row r="27" ht="15.75" customHeight="1">
      <c r="A27" s="89" t="s">
        <v>156</v>
      </c>
      <c r="B27" s="87" t="s">
        <v>145</v>
      </c>
      <c r="C27" s="97" t="s">
        <v>159</v>
      </c>
      <c r="D27" s="90" t="str">
        <f t="shared" si="1"/>
        <v>Crieto_320x50</v>
      </c>
      <c r="E27" s="98"/>
      <c r="F27" s="98"/>
      <c r="G27" s="98"/>
      <c r="H27" s="98"/>
      <c r="I27" s="86"/>
    </row>
    <row r="28" ht="15.75" customHeight="1">
      <c r="A28" s="89" t="s">
        <v>156</v>
      </c>
      <c r="B28" s="87" t="s">
        <v>145</v>
      </c>
      <c r="C28" s="97" t="s">
        <v>160</v>
      </c>
      <c r="D28" s="90" t="str">
        <f t="shared" si="1"/>
        <v>Crieto_480x320</v>
      </c>
      <c r="E28" s="98"/>
      <c r="F28" s="98"/>
      <c r="G28" s="98"/>
      <c r="H28" s="98"/>
      <c r="I28" s="86"/>
    </row>
    <row r="29" ht="15.75" customHeight="1">
      <c r="A29" s="89" t="s">
        <v>156</v>
      </c>
      <c r="B29" s="87" t="s">
        <v>145</v>
      </c>
      <c r="C29" s="97" t="s">
        <v>161</v>
      </c>
      <c r="D29" s="90" t="str">
        <f t="shared" si="1"/>
        <v>Crieto_728x90</v>
      </c>
      <c r="E29" s="98"/>
      <c r="F29" s="98"/>
      <c r="G29" s="98"/>
      <c r="H29" s="98"/>
      <c r="I29" s="86"/>
    </row>
    <row r="30" ht="15.75" customHeight="1">
      <c r="A30" s="89" t="s">
        <v>156</v>
      </c>
      <c r="B30" s="87" t="s">
        <v>145</v>
      </c>
      <c r="C30" s="97" t="s">
        <v>162</v>
      </c>
      <c r="D30" s="90" t="str">
        <f t="shared" si="1"/>
        <v>Crieto_768x1024</v>
      </c>
      <c r="E30" s="98"/>
      <c r="F30" s="98"/>
      <c r="G30" s="98"/>
      <c r="H30" s="98"/>
      <c r="I30" s="86"/>
    </row>
    <row r="31" ht="15.75" customHeight="1">
      <c r="A31" s="89" t="s">
        <v>156</v>
      </c>
      <c r="B31" s="87" t="s">
        <v>145</v>
      </c>
      <c r="C31" s="97" t="s">
        <v>163</v>
      </c>
      <c r="D31" s="90" t="str">
        <f t="shared" si="1"/>
        <v>Crieto_1024x768</v>
      </c>
      <c r="E31" s="98"/>
      <c r="F31" s="98"/>
      <c r="G31" s="98"/>
      <c r="H31" s="98"/>
      <c r="I31" s="86"/>
    </row>
    <row r="32" ht="15.75" customHeight="1">
      <c r="A32" s="89" t="s">
        <v>164</v>
      </c>
      <c r="B32" s="87" t="s">
        <v>145</v>
      </c>
      <c r="C32" s="97" t="s">
        <v>157</v>
      </c>
      <c r="D32" s="90" t="str">
        <f t="shared" si="1"/>
        <v>RtbHouse_300x250</v>
      </c>
      <c r="E32" s="98"/>
      <c r="F32" s="98"/>
      <c r="G32" s="98"/>
      <c r="H32" s="98"/>
      <c r="I32" s="86"/>
    </row>
    <row r="33" ht="15.75" customHeight="1">
      <c r="A33" s="89" t="s">
        <v>164</v>
      </c>
      <c r="B33" s="87" t="s">
        <v>145</v>
      </c>
      <c r="C33" s="97" t="s">
        <v>158</v>
      </c>
      <c r="D33" s="90" t="str">
        <f t="shared" si="1"/>
        <v>RtbHouse_320x480</v>
      </c>
      <c r="E33" s="98"/>
      <c r="F33" s="98"/>
      <c r="G33" s="98"/>
      <c r="H33" s="98"/>
      <c r="I33" s="86"/>
    </row>
    <row r="34" ht="15.75" customHeight="1">
      <c r="A34" s="89" t="s">
        <v>164</v>
      </c>
      <c r="B34" s="87" t="s">
        <v>145</v>
      </c>
      <c r="C34" s="97" t="s">
        <v>159</v>
      </c>
      <c r="D34" s="90" t="str">
        <f t="shared" si="1"/>
        <v>RtbHouse_320x50</v>
      </c>
      <c r="E34" s="98"/>
      <c r="F34" s="98"/>
      <c r="G34" s="98"/>
      <c r="H34" s="98"/>
      <c r="I34" s="86"/>
    </row>
    <row r="35" ht="15.75" customHeight="1">
      <c r="A35" s="89" t="s">
        <v>164</v>
      </c>
      <c r="B35" s="87" t="s">
        <v>145</v>
      </c>
      <c r="C35" s="97" t="s">
        <v>160</v>
      </c>
      <c r="D35" s="90" t="str">
        <f t="shared" si="1"/>
        <v>RtbHouse_480x320</v>
      </c>
      <c r="E35" s="98"/>
      <c r="F35" s="98"/>
      <c r="G35" s="98"/>
      <c r="H35" s="98"/>
      <c r="I35" s="86"/>
    </row>
    <row r="36" ht="15.75" customHeight="1">
      <c r="A36" s="89" t="s">
        <v>164</v>
      </c>
      <c r="B36" s="87" t="s">
        <v>145</v>
      </c>
      <c r="C36" s="97" t="s">
        <v>161</v>
      </c>
      <c r="D36" s="90" t="str">
        <f t="shared" si="1"/>
        <v>RtbHouse_728x90</v>
      </c>
      <c r="E36" s="98"/>
      <c r="F36" s="98"/>
      <c r="G36" s="98"/>
      <c r="H36" s="98"/>
      <c r="I36" s="86"/>
    </row>
    <row r="37" ht="15.75" customHeight="1">
      <c r="A37" s="89" t="s">
        <v>164</v>
      </c>
      <c r="B37" s="87" t="s">
        <v>145</v>
      </c>
      <c r="C37" s="97" t="s">
        <v>165</v>
      </c>
      <c r="D37" s="90" t="str">
        <f t="shared" si="1"/>
        <v>RtbHouse_300x600</v>
      </c>
      <c r="E37" s="98"/>
      <c r="F37" s="98"/>
      <c r="G37" s="98"/>
      <c r="H37" s="98"/>
      <c r="I37" s="86"/>
    </row>
    <row r="38" ht="15.75" customHeight="1">
      <c r="A38" s="89" t="s">
        <v>164</v>
      </c>
      <c r="B38" s="87" t="s">
        <v>145</v>
      </c>
      <c r="C38" s="97" t="s">
        <v>166</v>
      </c>
      <c r="D38" s="90" t="str">
        <f t="shared" si="1"/>
        <v>RtbHouse_360x640</v>
      </c>
      <c r="E38" s="98"/>
      <c r="F38" s="98"/>
      <c r="G38" s="98"/>
      <c r="H38" s="98"/>
      <c r="I38" s="86"/>
    </row>
    <row r="39" ht="15.75" customHeight="1">
      <c r="A39" s="87" t="s">
        <v>85</v>
      </c>
      <c r="B39" s="87" t="s">
        <v>145</v>
      </c>
      <c r="C39" s="87" t="s">
        <v>167</v>
      </c>
      <c r="D39" s="90" t="str">
        <f t="shared" si="1"/>
        <v>Appier_600x1200</v>
      </c>
      <c r="E39" s="87"/>
      <c r="F39" s="87"/>
      <c r="G39" s="87"/>
      <c r="H39" s="87"/>
      <c r="I39" s="86"/>
    </row>
    <row r="40" ht="15.75" customHeight="1">
      <c r="A40" s="87" t="s">
        <v>85</v>
      </c>
      <c r="B40" s="87" t="s">
        <v>145</v>
      </c>
      <c r="C40" s="87" t="s">
        <v>168</v>
      </c>
      <c r="D40" s="90" t="str">
        <f t="shared" si="1"/>
        <v>Appier_640x960</v>
      </c>
      <c r="E40" s="87"/>
      <c r="F40" s="87"/>
      <c r="G40" s="87"/>
      <c r="H40" s="87"/>
      <c r="I40" s="86"/>
    </row>
    <row r="41" ht="15.75" customHeight="1">
      <c r="A41" s="87" t="s">
        <v>85</v>
      </c>
      <c r="B41" s="87" t="s">
        <v>145</v>
      </c>
      <c r="C41" s="87" t="s">
        <v>169</v>
      </c>
      <c r="D41" s="90" t="str">
        <f t="shared" si="1"/>
        <v>Appier_600x500</v>
      </c>
      <c r="E41" s="87"/>
      <c r="F41" s="87"/>
      <c r="G41" s="87"/>
      <c r="H41" s="87"/>
      <c r="I41" s="86"/>
    </row>
    <row r="42" ht="15.75" customHeight="1">
      <c r="A42" s="87" t="s">
        <v>85</v>
      </c>
      <c r="B42" s="87" t="s">
        <v>145</v>
      </c>
      <c r="C42" s="87" t="s">
        <v>170</v>
      </c>
      <c r="D42" s="90" t="str">
        <f t="shared" si="1"/>
        <v>Appier_672x560</v>
      </c>
      <c r="E42" s="87"/>
      <c r="F42" s="87"/>
      <c r="G42" s="87"/>
      <c r="H42" s="87"/>
      <c r="I42" s="86"/>
    </row>
    <row r="43" ht="15.75" customHeight="1">
      <c r="A43" s="87" t="s">
        <v>85</v>
      </c>
      <c r="B43" s="87" t="s">
        <v>145</v>
      </c>
      <c r="C43" s="87" t="s">
        <v>171</v>
      </c>
      <c r="D43" s="90" t="str">
        <f t="shared" si="1"/>
        <v>Appier_1200x627</v>
      </c>
      <c r="E43" s="87"/>
      <c r="F43" s="87"/>
      <c r="G43" s="87"/>
      <c r="H43" s="87"/>
      <c r="I43" s="86"/>
    </row>
    <row r="44" ht="15.75" customHeight="1">
      <c r="A44" s="87" t="s">
        <v>85</v>
      </c>
      <c r="B44" s="87" t="s">
        <v>145</v>
      </c>
      <c r="C44" s="87" t="s">
        <v>172</v>
      </c>
      <c r="D44" s="90" t="str">
        <f t="shared" si="1"/>
        <v>Appier_960x640</v>
      </c>
      <c r="E44" s="87"/>
      <c r="F44" s="87"/>
      <c r="G44" s="87"/>
      <c r="H44" s="87"/>
      <c r="I44" s="86"/>
    </row>
    <row r="45" ht="15.75" customHeight="1">
      <c r="A45" s="87" t="s">
        <v>85</v>
      </c>
      <c r="B45" s="87" t="s">
        <v>145</v>
      </c>
      <c r="C45" s="87" t="s">
        <v>173</v>
      </c>
      <c r="D45" s="90" t="str">
        <f t="shared" si="1"/>
        <v>Appier_2048x1536</v>
      </c>
      <c r="E45" s="87"/>
      <c r="F45" s="87"/>
      <c r="G45" s="87"/>
      <c r="H45" s="87"/>
      <c r="I45" s="86"/>
    </row>
    <row r="46" ht="15.75" customHeight="1">
      <c r="A46" s="87" t="s">
        <v>85</v>
      </c>
      <c r="B46" s="87" t="s">
        <v>145</v>
      </c>
      <c r="C46" s="87" t="s">
        <v>174</v>
      </c>
      <c r="D46" s="90" t="str">
        <f t="shared" si="1"/>
        <v>Appier_640x100</v>
      </c>
      <c r="E46" s="87"/>
      <c r="F46" s="87"/>
      <c r="G46" s="87"/>
      <c r="H46" s="87"/>
      <c r="I46" s="86"/>
    </row>
    <row r="47" ht="15.75" customHeight="1">
      <c r="A47" s="87" t="s">
        <v>85</v>
      </c>
      <c r="B47" s="87" t="s">
        <v>145</v>
      </c>
      <c r="C47" s="87" t="s">
        <v>175</v>
      </c>
      <c r="D47" s="90" t="str">
        <f t="shared" si="1"/>
        <v>Appier_640x200</v>
      </c>
      <c r="E47" s="87"/>
      <c r="F47" s="87"/>
      <c r="G47" s="87"/>
      <c r="H47" s="87"/>
      <c r="I47" s="86"/>
    </row>
    <row r="48" ht="15.75" customHeight="1">
      <c r="A48" s="87" t="s">
        <v>85</v>
      </c>
      <c r="B48" s="87" t="s">
        <v>145</v>
      </c>
      <c r="C48" s="87" t="s">
        <v>176</v>
      </c>
      <c r="D48" s="90" t="str">
        <f t="shared" si="1"/>
        <v>Appier_1536x2048</v>
      </c>
      <c r="E48" s="87"/>
      <c r="F48" s="87"/>
      <c r="G48" s="87"/>
      <c r="H48" s="87"/>
      <c r="I48" s="86"/>
    </row>
    <row r="49" ht="15.75" customHeight="1">
      <c r="A49" s="87" t="s">
        <v>85</v>
      </c>
      <c r="B49" s="87" t="s">
        <v>145</v>
      </c>
      <c r="C49" s="87" t="s">
        <v>177</v>
      </c>
      <c r="D49" s="90" t="str">
        <f t="shared" si="1"/>
        <v>Appier_160x600</v>
      </c>
      <c r="E49" s="87"/>
      <c r="F49" s="87"/>
      <c r="G49" s="87"/>
      <c r="H49" s="87"/>
      <c r="I49" s="86"/>
    </row>
    <row r="50" ht="15.75" customHeight="1">
      <c r="A50" s="87" t="s">
        <v>85</v>
      </c>
      <c r="B50" s="87" t="s">
        <v>145</v>
      </c>
      <c r="C50" s="87" t="s">
        <v>165</v>
      </c>
      <c r="D50" s="90" t="str">
        <f t="shared" si="1"/>
        <v>Appier_300x600</v>
      </c>
      <c r="E50" s="87"/>
      <c r="F50" s="87"/>
      <c r="G50" s="87"/>
      <c r="H50" s="87"/>
      <c r="I50" s="86"/>
    </row>
    <row r="51" ht="15.75" customHeight="1">
      <c r="A51" s="87" t="s">
        <v>85</v>
      </c>
      <c r="B51" s="87" t="s">
        <v>145</v>
      </c>
      <c r="C51" s="87" t="s">
        <v>158</v>
      </c>
      <c r="D51" s="90" t="str">
        <f t="shared" si="1"/>
        <v>Appier_320x480</v>
      </c>
      <c r="E51" s="87"/>
      <c r="F51" s="87"/>
      <c r="G51" s="87"/>
      <c r="H51" s="87"/>
      <c r="I51" s="86"/>
    </row>
    <row r="52" ht="15.75" customHeight="1">
      <c r="A52" s="87" t="s">
        <v>85</v>
      </c>
      <c r="B52" s="87" t="s">
        <v>145</v>
      </c>
      <c r="C52" s="87" t="s">
        <v>159</v>
      </c>
      <c r="D52" s="90" t="str">
        <f t="shared" si="1"/>
        <v>Appier_320x50</v>
      </c>
      <c r="E52" s="87"/>
      <c r="F52" s="87"/>
      <c r="G52" s="87"/>
      <c r="H52" s="87"/>
      <c r="I52" s="86"/>
    </row>
    <row r="53" ht="15.75" customHeight="1">
      <c r="A53" s="87" t="s">
        <v>85</v>
      </c>
      <c r="B53" s="87" t="s">
        <v>145</v>
      </c>
      <c r="C53" s="87" t="s">
        <v>178</v>
      </c>
      <c r="D53" s="90" t="str">
        <f t="shared" si="1"/>
        <v>Appier_336x280</v>
      </c>
      <c r="E53" s="87"/>
      <c r="F53" s="87"/>
      <c r="G53" s="87"/>
      <c r="H53" s="87"/>
      <c r="I53" s="86"/>
    </row>
    <row r="54" ht="15.75" customHeight="1">
      <c r="A54" s="87" t="s">
        <v>85</v>
      </c>
      <c r="B54" s="87" t="s">
        <v>145</v>
      </c>
      <c r="C54" s="87" t="s">
        <v>160</v>
      </c>
      <c r="D54" s="90" t="str">
        <f t="shared" si="1"/>
        <v>Appier_480x320</v>
      </c>
      <c r="E54" s="87"/>
      <c r="F54" s="87"/>
      <c r="G54" s="87"/>
      <c r="H54" s="87"/>
      <c r="I54" s="86"/>
    </row>
    <row r="55" ht="15.75" customHeight="1">
      <c r="A55" s="87" t="s">
        <v>85</v>
      </c>
      <c r="B55" s="87" t="s">
        <v>145</v>
      </c>
      <c r="C55" s="87" t="s">
        <v>179</v>
      </c>
      <c r="D55" s="90" t="str">
        <f t="shared" si="1"/>
        <v>Appier_970x250</v>
      </c>
      <c r="E55" s="87"/>
      <c r="F55" s="87"/>
      <c r="G55" s="87"/>
      <c r="H55" s="87"/>
      <c r="I55" s="86"/>
    </row>
    <row r="56" ht="15.75" customHeight="1">
      <c r="A56" s="87" t="s">
        <v>180</v>
      </c>
      <c r="B56" s="87" t="s">
        <v>181</v>
      </c>
      <c r="C56" s="89" t="s">
        <v>182</v>
      </c>
      <c r="D56" s="90" t="str">
        <f t="shared" si="1"/>
        <v>YahooNative_1067x600</v>
      </c>
      <c r="E56" s="92"/>
      <c r="F56" s="92"/>
      <c r="G56" s="92"/>
      <c r="H56" s="92"/>
      <c r="I56" s="86"/>
    </row>
    <row r="57" ht="15.75" customHeight="1">
      <c r="A57" s="89" t="s">
        <v>87</v>
      </c>
      <c r="B57" s="87" t="s">
        <v>183</v>
      </c>
      <c r="C57" s="87" t="s">
        <v>184</v>
      </c>
      <c r="D57" s="90" t="str">
        <f t="shared" si="1"/>
        <v>Dcard_796x448</v>
      </c>
      <c r="E57" s="98"/>
      <c r="F57" s="98"/>
      <c r="G57" s="98"/>
      <c r="H57" s="98"/>
      <c r="I57" s="86"/>
    </row>
    <row r="58" ht="15.75" customHeight="1">
      <c r="A58" s="87" t="s">
        <v>90</v>
      </c>
      <c r="B58" s="87" t="s">
        <v>185</v>
      </c>
      <c r="C58" s="87" t="s">
        <v>186</v>
      </c>
      <c r="D58" s="90" t="str">
        <f t="shared" si="1"/>
        <v>Pixnet_260x480</v>
      </c>
      <c r="E58" s="99" t="s">
        <v>187</v>
      </c>
      <c r="F58" s="98"/>
      <c r="G58" s="98"/>
      <c r="H58" s="98"/>
      <c r="I58" s="86"/>
    </row>
    <row r="59" ht="15.75" customHeight="1">
      <c r="A59" s="87" t="s">
        <v>90</v>
      </c>
      <c r="B59" s="87" t="s">
        <v>188</v>
      </c>
      <c r="C59" s="87" t="s">
        <v>170</v>
      </c>
      <c r="D59" s="90" t="str">
        <f t="shared" si="1"/>
        <v>Pixnet_672x560</v>
      </c>
      <c r="E59" s="99" t="s">
        <v>189</v>
      </c>
      <c r="F59" s="98"/>
      <c r="G59" s="98"/>
      <c r="H59" s="98"/>
      <c r="I59" s="86"/>
    </row>
    <row r="60" ht="15.75" customHeight="1">
      <c r="A60" s="87" t="s">
        <v>190</v>
      </c>
      <c r="B60" s="87" t="s">
        <v>191</v>
      </c>
      <c r="C60" s="87" t="s">
        <v>192</v>
      </c>
      <c r="D60" s="90" t="str">
        <f t="shared" si="1"/>
        <v>OpenPoint_1280x720
</v>
      </c>
      <c r="E60" s="92"/>
      <c r="F60" s="98"/>
      <c r="G60" s="98"/>
      <c r="H60" s="98"/>
      <c r="I60" s="86"/>
    </row>
    <row r="61" ht="15.75" customHeight="1">
      <c r="A61" s="87" t="s">
        <v>92</v>
      </c>
      <c r="B61" s="87" t="s">
        <v>193</v>
      </c>
      <c r="C61" s="87" t="s">
        <v>167</v>
      </c>
      <c r="D61" s="90" t="str">
        <f t="shared" si="1"/>
        <v>Marexplorer_600x1200</v>
      </c>
      <c r="E61" s="92"/>
      <c r="F61" s="98"/>
      <c r="G61" s="98"/>
      <c r="H61" s="98"/>
      <c r="I61" s="86"/>
    </row>
    <row r="62" ht="15.75" customHeight="1">
      <c r="A62" s="87" t="s">
        <v>92</v>
      </c>
      <c r="B62" s="87" t="s">
        <v>193</v>
      </c>
      <c r="C62" s="87" t="s">
        <v>170</v>
      </c>
      <c r="D62" s="90" t="str">
        <f t="shared" si="1"/>
        <v>Marexplorer_672x560</v>
      </c>
      <c r="E62" s="92"/>
      <c r="F62" s="98"/>
      <c r="G62" s="98"/>
      <c r="H62" s="98"/>
      <c r="I62" s="86"/>
    </row>
    <row r="63" ht="15.75" customHeight="1">
      <c r="A63" s="87" t="s">
        <v>92</v>
      </c>
      <c r="B63" s="87" t="s">
        <v>193</v>
      </c>
      <c r="C63" s="87" t="s">
        <v>168</v>
      </c>
      <c r="D63" s="90" t="str">
        <f t="shared" si="1"/>
        <v>Marexplorer_640x960</v>
      </c>
      <c r="E63" s="92"/>
      <c r="F63" s="98"/>
      <c r="G63" s="98"/>
      <c r="H63" s="98"/>
      <c r="I63" s="86"/>
    </row>
    <row r="64" ht="15.75" customHeight="1">
      <c r="A64" s="87" t="s">
        <v>92</v>
      </c>
      <c r="B64" s="87" t="s">
        <v>193</v>
      </c>
      <c r="C64" s="87" t="s">
        <v>169</v>
      </c>
      <c r="D64" s="90" t="str">
        <f t="shared" si="1"/>
        <v>Marexplorer_600x500</v>
      </c>
      <c r="E64" s="92"/>
      <c r="F64" s="98"/>
      <c r="G64" s="98"/>
      <c r="H64" s="98"/>
      <c r="I64" s="86"/>
    </row>
    <row r="65" ht="15.75" customHeight="1">
      <c r="A65" s="87" t="s">
        <v>94</v>
      </c>
      <c r="B65" s="87" t="s">
        <v>194</v>
      </c>
      <c r="C65" s="87" t="s">
        <v>195</v>
      </c>
      <c r="D65" s="90" t="str">
        <f t="shared" si="1"/>
        <v>Ad2_640x320</v>
      </c>
      <c r="E65" s="98"/>
      <c r="F65" s="98"/>
      <c r="G65" s="98"/>
      <c r="H65" s="98"/>
      <c r="I65" s="86"/>
    </row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4.0" ySplit="5.0" topLeftCell="E6" activePane="bottomRight" state="frozen"/>
      <selection activeCell="E1" sqref="E1" pane="topRight"/>
      <selection activeCell="A6" sqref="A6" pane="bottomLeft"/>
      <selection activeCell="E6" sqref="E6" pane="bottomRight"/>
    </sheetView>
  </sheetViews>
  <sheetFormatPr customHeight="1" defaultColWidth="12.63" defaultRowHeight="15.0"/>
  <cols>
    <col customWidth="1" min="1" max="2" width="11.0"/>
    <col customWidth="1" min="3" max="3" width="24.38"/>
    <col customWidth="1" min="4" max="11" width="11.0"/>
    <col customWidth="1" min="12" max="12" width="12.5"/>
    <col customWidth="1" min="13" max="13" width="11.88"/>
    <col customWidth="1" min="14" max="19" width="11.0"/>
    <col customWidth="1" min="20" max="20" width="11.88"/>
    <col customWidth="1" min="21" max="22" width="11.0"/>
    <col customWidth="1" min="23" max="23" width="13.75"/>
    <col customWidth="1" min="24" max="49" width="11.0"/>
  </cols>
  <sheetData>
    <row r="1" ht="15.75" customHeight="1">
      <c r="A1" s="100" t="s">
        <v>196</v>
      </c>
      <c r="B1" s="100"/>
      <c r="C1" s="100"/>
      <c r="D1" s="101" t="s">
        <v>197</v>
      </c>
      <c r="E1" s="102"/>
      <c r="F1" s="102"/>
      <c r="G1" s="103"/>
      <c r="H1" s="103"/>
      <c r="I1" s="102"/>
      <c r="J1" s="102"/>
      <c r="K1" s="104" t="s">
        <v>198</v>
      </c>
      <c r="L1" s="102"/>
      <c r="M1" s="102"/>
      <c r="N1" s="103"/>
      <c r="O1" s="103"/>
      <c r="P1" s="102"/>
      <c r="Q1" s="102"/>
      <c r="R1" s="102"/>
      <c r="S1" s="102"/>
      <c r="T1" s="102"/>
      <c r="U1" s="103"/>
      <c r="V1" s="103"/>
      <c r="W1" s="102"/>
      <c r="X1" s="102"/>
      <c r="Y1" s="102"/>
      <c r="Z1" s="102"/>
      <c r="AA1" s="102"/>
      <c r="AB1" s="103"/>
      <c r="AC1" s="103"/>
      <c r="AD1" s="102"/>
      <c r="AE1" s="102"/>
      <c r="AF1" s="102"/>
      <c r="AG1" s="102"/>
      <c r="AH1" s="103"/>
      <c r="AI1" s="103"/>
      <c r="AJ1" s="104"/>
      <c r="AK1" s="104"/>
      <c r="AL1" s="104"/>
      <c r="AM1" s="104"/>
      <c r="AN1" s="104"/>
      <c r="AO1" s="104"/>
      <c r="AP1" s="104"/>
      <c r="AQ1" s="104"/>
      <c r="AR1" s="104"/>
      <c r="AS1" s="104"/>
      <c r="AT1" s="104"/>
      <c r="AU1" s="104"/>
      <c r="AV1" s="104"/>
      <c r="AW1" s="104"/>
    </row>
    <row r="2" ht="15.75" customHeight="1">
      <c r="A2" s="100"/>
      <c r="B2" s="100"/>
      <c r="C2" s="100"/>
      <c r="D2" s="101" t="s">
        <v>199</v>
      </c>
      <c r="E2" s="105" t="s">
        <v>200</v>
      </c>
      <c r="F2" s="105" t="s">
        <v>200</v>
      </c>
      <c r="G2" s="103"/>
      <c r="H2" s="103"/>
      <c r="I2" s="102"/>
      <c r="J2" s="102"/>
      <c r="K2" s="102"/>
      <c r="L2" s="102"/>
      <c r="M2" s="102"/>
      <c r="N2" s="103"/>
      <c r="O2" s="103"/>
      <c r="P2" s="102"/>
      <c r="Q2" s="102"/>
      <c r="R2" s="102"/>
      <c r="S2" s="102"/>
      <c r="T2" s="102"/>
      <c r="U2" s="103"/>
      <c r="V2" s="103"/>
      <c r="W2" s="102"/>
      <c r="X2" s="102"/>
      <c r="Y2" s="102"/>
      <c r="Z2" s="102"/>
      <c r="AA2" s="102"/>
      <c r="AB2" s="103"/>
      <c r="AC2" s="103"/>
      <c r="AD2" s="102"/>
      <c r="AE2" s="102"/>
      <c r="AF2" s="102"/>
      <c r="AG2" s="102"/>
      <c r="AH2" s="103"/>
      <c r="AI2" s="103"/>
      <c r="AJ2" s="104"/>
      <c r="AK2" s="104"/>
      <c r="AL2" s="104"/>
      <c r="AM2" s="104"/>
      <c r="AN2" s="104"/>
      <c r="AO2" s="104"/>
      <c r="AP2" s="104"/>
      <c r="AQ2" s="104"/>
      <c r="AR2" s="104"/>
      <c r="AS2" s="104"/>
      <c r="AT2" s="104"/>
      <c r="AU2" s="104"/>
      <c r="AV2" s="104"/>
      <c r="AW2" s="104"/>
    </row>
    <row r="3" ht="15.75" customHeight="1">
      <c r="A3" s="100"/>
      <c r="B3" s="100"/>
      <c r="C3" s="100"/>
      <c r="D3" s="101" t="s">
        <v>201</v>
      </c>
      <c r="E3" s="102"/>
      <c r="F3" s="102"/>
      <c r="G3" s="103"/>
      <c r="H3" s="103"/>
      <c r="I3" s="102"/>
      <c r="J3" s="102"/>
      <c r="K3" s="102"/>
      <c r="L3" s="102"/>
      <c r="M3" s="102"/>
      <c r="N3" s="103"/>
      <c r="O3" s="103"/>
      <c r="P3" s="102"/>
      <c r="Q3" s="102"/>
      <c r="R3" s="102"/>
      <c r="S3" s="102"/>
      <c r="T3" s="102"/>
      <c r="U3" s="103"/>
      <c r="V3" s="103"/>
      <c r="W3" s="102"/>
      <c r="X3" s="102"/>
      <c r="Y3" s="102"/>
      <c r="Z3" s="102"/>
      <c r="AA3" s="102"/>
      <c r="AB3" s="103"/>
      <c r="AC3" s="103"/>
      <c r="AD3" s="102"/>
      <c r="AE3" s="102"/>
      <c r="AF3" s="102"/>
      <c r="AG3" s="102"/>
      <c r="AH3" s="103"/>
      <c r="AI3" s="103"/>
      <c r="AJ3" s="104"/>
      <c r="AK3" s="104"/>
      <c r="AL3" s="104"/>
      <c r="AM3" s="104"/>
      <c r="AN3" s="104"/>
      <c r="AO3" s="104"/>
      <c r="AP3" s="104"/>
      <c r="AQ3" s="104"/>
      <c r="AR3" s="104"/>
      <c r="AS3" s="104"/>
      <c r="AT3" s="104"/>
      <c r="AU3" s="104"/>
      <c r="AV3" s="104"/>
      <c r="AW3" s="104"/>
    </row>
    <row r="4" ht="15.75" customHeight="1">
      <c r="A4" s="106" t="s">
        <v>202</v>
      </c>
      <c r="B4" s="106" t="s">
        <v>203</v>
      </c>
      <c r="C4" s="106" t="s">
        <v>204</v>
      </c>
      <c r="D4" s="101" t="s">
        <v>205</v>
      </c>
      <c r="E4" s="107">
        <f t="shared" ref="E4:AV4" si="1">F4-1</f>
        <v>46086</v>
      </c>
      <c r="F4" s="107">
        <f t="shared" si="1"/>
        <v>46087</v>
      </c>
      <c r="G4" s="108">
        <f t="shared" si="1"/>
        <v>46088</v>
      </c>
      <c r="H4" s="108">
        <f t="shared" si="1"/>
        <v>46089</v>
      </c>
      <c r="I4" s="107">
        <f t="shared" si="1"/>
        <v>46090</v>
      </c>
      <c r="J4" s="107">
        <f t="shared" si="1"/>
        <v>46091</v>
      </c>
      <c r="K4" s="107">
        <f t="shared" si="1"/>
        <v>46092</v>
      </c>
      <c r="L4" s="107">
        <f t="shared" si="1"/>
        <v>46093</v>
      </c>
      <c r="M4" s="107">
        <f t="shared" si="1"/>
        <v>46094</v>
      </c>
      <c r="N4" s="108">
        <f t="shared" si="1"/>
        <v>46095</v>
      </c>
      <c r="O4" s="108">
        <f t="shared" si="1"/>
        <v>46096</v>
      </c>
      <c r="P4" s="107">
        <f t="shared" si="1"/>
        <v>46097</v>
      </c>
      <c r="Q4" s="107">
        <f t="shared" si="1"/>
        <v>46098</v>
      </c>
      <c r="R4" s="107">
        <f t="shared" si="1"/>
        <v>46099</v>
      </c>
      <c r="S4" s="107">
        <f t="shared" si="1"/>
        <v>46100</v>
      </c>
      <c r="T4" s="107">
        <f t="shared" si="1"/>
        <v>46101</v>
      </c>
      <c r="U4" s="108">
        <f t="shared" si="1"/>
        <v>46102</v>
      </c>
      <c r="V4" s="108">
        <f t="shared" si="1"/>
        <v>46103</v>
      </c>
      <c r="W4" s="107">
        <f t="shared" si="1"/>
        <v>46104</v>
      </c>
      <c r="X4" s="107">
        <f t="shared" si="1"/>
        <v>46105</v>
      </c>
      <c r="Y4" s="107">
        <f t="shared" si="1"/>
        <v>46106</v>
      </c>
      <c r="Z4" s="107">
        <f t="shared" si="1"/>
        <v>46107</v>
      </c>
      <c r="AA4" s="107">
        <f t="shared" si="1"/>
        <v>46108</v>
      </c>
      <c r="AB4" s="108">
        <f t="shared" si="1"/>
        <v>46109</v>
      </c>
      <c r="AC4" s="108">
        <f t="shared" si="1"/>
        <v>46110</v>
      </c>
      <c r="AD4" s="107">
        <f t="shared" si="1"/>
        <v>46111</v>
      </c>
      <c r="AE4" s="107">
        <f t="shared" si="1"/>
        <v>46112</v>
      </c>
      <c r="AF4" s="107">
        <f t="shared" si="1"/>
        <v>46113</v>
      </c>
      <c r="AG4" s="107">
        <f t="shared" si="1"/>
        <v>46114</v>
      </c>
      <c r="AH4" s="108">
        <f t="shared" si="1"/>
        <v>46115</v>
      </c>
      <c r="AI4" s="108">
        <f t="shared" si="1"/>
        <v>46116</v>
      </c>
      <c r="AJ4" s="109">
        <f t="shared" si="1"/>
        <v>46117</v>
      </c>
      <c r="AK4" s="109">
        <f t="shared" si="1"/>
        <v>46118</v>
      </c>
      <c r="AL4" s="109">
        <f t="shared" si="1"/>
        <v>46119</v>
      </c>
      <c r="AM4" s="109">
        <f t="shared" si="1"/>
        <v>46120</v>
      </c>
      <c r="AN4" s="109">
        <f t="shared" si="1"/>
        <v>46121</v>
      </c>
      <c r="AO4" s="109">
        <f t="shared" si="1"/>
        <v>46122</v>
      </c>
      <c r="AP4" s="109">
        <f t="shared" si="1"/>
        <v>46123</v>
      </c>
      <c r="AQ4" s="109">
        <f t="shared" si="1"/>
        <v>46124</v>
      </c>
      <c r="AR4" s="109">
        <f t="shared" si="1"/>
        <v>46125</v>
      </c>
      <c r="AS4" s="109">
        <f t="shared" si="1"/>
        <v>46126</v>
      </c>
      <c r="AT4" s="109">
        <f t="shared" si="1"/>
        <v>46127</v>
      </c>
      <c r="AU4" s="109">
        <f t="shared" si="1"/>
        <v>46128</v>
      </c>
      <c r="AV4" s="109">
        <f t="shared" si="1"/>
        <v>46129</v>
      </c>
      <c r="AW4" s="109">
        <v>46130.0</v>
      </c>
    </row>
    <row r="5" ht="15.75" customHeight="1">
      <c r="A5" s="110"/>
      <c r="B5" s="110"/>
      <c r="C5" s="110"/>
      <c r="D5" s="110"/>
      <c r="E5" s="102" t="str">
        <f t="shared" ref="E5:AW5" si="2">CHOOSE(WEEKDAY(E4,2),"一","二","三","四","五","六","日")</f>
        <v>四</v>
      </c>
      <c r="F5" s="102" t="str">
        <f t="shared" si="2"/>
        <v>五</v>
      </c>
      <c r="G5" s="103" t="str">
        <f t="shared" si="2"/>
        <v>六</v>
      </c>
      <c r="H5" s="103" t="str">
        <f t="shared" si="2"/>
        <v>日</v>
      </c>
      <c r="I5" s="102" t="str">
        <f t="shared" si="2"/>
        <v>一</v>
      </c>
      <c r="J5" s="102" t="str">
        <f t="shared" si="2"/>
        <v>二</v>
      </c>
      <c r="K5" s="102" t="str">
        <f t="shared" si="2"/>
        <v>三</v>
      </c>
      <c r="L5" s="102" t="str">
        <f t="shared" si="2"/>
        <v>四</v>
      </c>
      <c r="M5" s="102" t="str">
        <f t="shared" si="2"/>
        <v>五</v>
      </c>
      <c r="N5" s="103" t="str">
        <f t="shared" si="2"/>
        <v>六</v>
      </c>
      <c r="O5" s="103" t="str">
        <f t="shared" si="2"/>
        <v>日</v>
      </c>
      <c r="P5" s="102" t="str">
        <f t="shared" si="2"/>
        <v>一</v>
      </c>
      <c r="Q5" s="102" t="str">
        <f t="shared" si="2"/>
        <v>二</v>
      </c>
      <c r="R5" s="102" t="str">
        <f t="shared" si="2"/>
        <v>三</v>
      </c>
      <c r="S5" s="102" t="str">
        <f t="shared" si="2"/>
        <v>四</v>
      </c>
      <c r="T5" s="102" t="str">
        <f t="shared" si="2"/>
        <v>五</v>
      </c>
      <c r="U5" s="103" t="str">
        <f t="shared" si="2"/>
        <v>六</v>
      </c>
      <c r="V5" s="103" t="str">
        <f t="shared" si="2"/>
        <v>日</v>
      </c>
      <c r="W5" s="102" t="str">
        <f t="shared" si="2"/>
        <v>一</v>
      </c>
      <c r="X5" s="102" t="str">
        <f t="shared" si="2"/>
        <v>二</v>
      </c>
      <c r="Y5" s="102" t="str">
        <f t="shared" si="2"/>
        <v>三</v>
      </c>
      <c r="Z5" s="102" t="str">
        <f t="shared" si="2"/>
        <v>四</v>
      </c>
      <c r="AA5" s="102" t="str">
        <f t="shared" si="2"/>
        <v>五</v>
      </c>
      <c r="AB5" s="103" t="str">
        <f t="shared" si="2"/>
        <v>六</v>
      </c>
      <c r="AC5" s="103" t="str">
        <f t="shared" si="2"/>
        <v>日</v>
      </c>
      <c r="AD5" s="102" t="str">
        <f t="shared" si="2"/>
        <v>一</v>
      </c>
      <c r="AE5" s="102" t="str">
        <f t="shared" si="2"/>
        <v>二</v>
      </c>
      <c r="AF5" s="102" t="str">
        <f t="shared" si="2"/>
        <v>三</v>
      </c>
      <c r="AG5" s="102" t="str">
        <f t="shared" si="2"/>
        <v>四</v>
      </c>
      <c r="AH5" s="103" t="str">
        <f t="shared" si="2"/>
        <v>五</v>
      </c>
      <c r="AI5" s="103" t="str">
        <f t="shared" si="2"/>
        <v>六</v>
      </c>
      <c r="AJ5" s="104" t="str">
        <f t="shared" si="2"/>
        <v>日</v>
      </c>
      <c r="AK5" s="104" t="str">
        <f t="shared" si="2"/>
        <v>一</v>
      </c>
      <c r="AL5" s="104" t="str">
        <f t="shared" si="2"/>
        <v>二</v>
      </c>
      <c r="AM5" s="104" t="str">
        <f t="shared" si="2"/>
        <v>三</v>
      </c>
      <c r="AN5" s="104" t="str">
        <f t="shared" si="2"/>
        <v>四</v>
      </c>
      <c r="AO5" s="104" t="str">
        <f t="shared" si="2"/>
        <v>五</v>
      </c>
      <c r="AP5" s="104" t="str">
        <f t="shared" si="2"/>
        <v>六</v>
      </c>
      <c r="AQ5" s="104" t="str">
        <f t="shared" si="2"/>
        <v>日</v>
      </c>
      <c r="AR5" s="104" t="str">
        <f t="shared" si="2"/>
        <v>一</v>
      </c>
      <c r="AS5" s="104" t="str">
        <f t="shared" si="2"/>
        <v>二</v>
      </c>
      <c r="AT5" s="104" t="str">
        <f t="shared" si="2"/>
        <v>三</v>
      </c>
      <c r="AU5" s="104" t="str">
        <f t="shared" si="2"/>
        <v>四</v>
      </c>
      <c r="AV5" s="104" t="str">
        <f t="shared" si="2"/>
        <v>五</v>
      </c>
      <c r="AW5" s="104" t="str">
        <f t="shared" si="2"/>
        <v>六</v>
      </c>
    </row>
    <row r="6" ht="15.75" customHeight="1">
      <c r="A6" s="111" t="s">
        <v>206</v>
      </c>
      <c r="B6" s="112" t="s">
        <v>207</v>
      </c>
      <c r="C6" s="112" t="s">
        <v>208</v>
      </c>
      <c r="D6" s="113"/>
      <c r="E6" s="113"/>
      <c r="F6" s="113"/>
      <c r="G6" s="114"/>
      <c r="H6" s="114"/>
      <c r="I6" s="113"/>
      <c r="J6" s="113"/>
      <c r="K6" s="113"/>
      <c r="L6" s="113"/>
      <c r="M6" s="113"/>
      <c r="N6" s="114"/>
      <c r="O6" s="114"/>
      <c r="P6" s="113"/>
      <c r="Q6" s="113"/>
      <c r="R6" s="113"/>
      <c r="S6" s="115" t="s">
        <v>209</v>
      </c>
      <c r="T6" s="116" t="s">
        <v>210</v>
      </c>
      <c r="U6" s="114"/>
      <c r="V6" s="114"/>
      <c r="W6" s="116" t="s">
        <v>210</v>
      </c>
      <c r="X6" s="116" t="s">
        <v>210</v>
      </c>
      <c r="Y6" s="116" t="s">
        <v>210</v>
      </c>
      <c r="Z6" s="115" t="s">
        <v>211</v>
      </c>
      <c r="AA6" s="117" t="s">
        <v>212</v>
      </c>
      <c r="AB6" s="114"/>
      <c r="AC6" s="114"/>
      <c r="AD6" s="117" t="s">
        <v>212</v>
      </c>
      <c r="AE6" s="117" t="s">
        <v>212</v>
      </c>
      <c r="AF6" s="113"/>
      <c r="AG6" s="113"/>
      <c r="AH6" s="114"/>
      <c r="AI6" s="114"/>
      <c r="AJ6" s="118" t="s">
        <v>213</v>
      </c>
      <c r="AK6" s="119"/>
      <c r="AL6" s="119"/>
      <c r="AM6" s="119"/>
      <c r="AN6" s="119"/>
      <c r="AO6" s="119"/>
      <c r="AP6" s="119"/>
      <c r="AQ6" s="119"/>
      <c r="AR6" s="119"/>
      <c r="AS6" s="119"/>
      <c r="AT6" s="119"/>
      <c r="AU6" s="119"/>
      <c r="AV6" s="119"/>
      <c r="AW6" s="120"/>
    </row>
    <row r="7" ht="15.75" customHeight="1">
      <c r="A7" s="111" t="s">
        <v>214</v>
      </c>
      <c r="B7" s="112" t="s">
        <v>215</v>
      </c>
      <c r="C7" s="112" t="s">
        <v>216</v>
      </c>
      <c r="D7" s="113"/>
      <c r="E7" s="113"/>
      <c r="F7" s="113"/>
      <c r="G7" s="114"/>
      <c r="H7" s="114"/>
      <c r="I7" s="115" t="s">
        <v>217</v>
      </c>
      <c r="J7" s="121" t="s">
        <v>218</v>
      </c>
      <c r="K7" s="121" t="s">
        <v>218</v>
      </c>
      <c r="L7" s="121" t="s">
        <v>218</v>
      </c>
      <c r="M7" s="121" t="s">
        <v>218</v>
      </c>
      <c r="N7" s="114"/>
      <c r="O7" s="114"/>
      <c r="P7" s="122" t="s">
        <v>219</v>
      </c>
      <c r="Q7" s="115" t="s">
        <v>220</v>
      </c>
      <c r="R7" s="116" t="s">
        <v>221</v>
      </c>
      <c r="S7" s="123" t="s">
        <v>222</v>
      </c>
      <c r="T7" s="123" t="s">
        <v>222</v>
      </c>
      <c r="U7" s="124"/>
      <c r="V7" s="124"/>
      <c r="W7" s="116" t="s">
        <v>221</v>
      </c>
      <c r="X7" s="123" t="s">
        <v>223</v>
      </c>
      <c r="Y7" s="125" t="s">
        <v>224</v>
      </c>
      <c r="Z7" s="115" t="s">
        <v>211</v>
      </c>
      <c r="AA7" s="117" t="s">
        <v>212</v>
      </c>
      <c r="AB7" s="114"/>
      <c r="AC7" s="114"/>
      <c r="AD7" s="117" t="s">
        <v>212</v>
      </c>
      <c r="AE7" s="117" t="s">
        <v>212</v>
      </c>
      <c r="AF7" s="113"/>
      <c r="AG7" s="113"/>
      <c r="AH7" s="114"/>
      <c r="AI7" s="114"/>
      <c r="AJ7" s="126"/>
      <c r="AW7" s="127"/>
    </row>
    <row r="8" ht="15.75" customHeight="1">
      <c r="A8" s="111" t="s">
        <v>225</v>
      </c>
      <c r="B8" s="112" t="s">
        <v>226</v>
      </c>
      <c r="C8" s="112" t="s">
        <v>227</v>
      </c>
      <c r="D8" s="113"/>
      <c r="E8" s="113"/>
      <c r="F8" s="113"/>
      <c r="G8" s="114"/>
      <c r="H8" s="114"/>
      <c r="I8" s="36"/>
      <c r="J8" s="128" t="s">
        <v>228</v>
      </c>
      <c r="K8" s="113"/>
      <c r="L8" s="113"/>
      <c r="M8" s="113"/>
      <c r="N8" s="114"/>
      <c r="O8" s="114"/>
      <c r="P8" s="115" t="s">
        <v>229</v>
      </c>
      <c r="Q8" s="129" t="s">
        <v>230</v>
      </c>
      <c r="R8" s="129" t="s">
        <v>230</v>
      </c>
      <c r="S8" s="129" t="s">
        <v>230</v>
      </c>
      <c r="T8" s="128" t="s">
        <v>231</v>
      </c>
      <c r="U8" s="114"/>
      <c r="V8" s="114"/>
      <c r="W8" s="116" t="s">
        <v>221</v>
      </c>
      <c r="X8" s="129" t="s">
        <v>232</v>
      </c>
      <c r="Y8" s="129" t="s">
        <v>233</v>
      </c>
      <c r="Z8" s="128" t="s">
        <v>231</v>
      </c>
      <c r="AA8" s="116" t="s">
        <v>221</v>
      </c>
      <c r="AB8" s="114"/>
      <c r="AC8" s="114"/>
      <c r="AD8" s="115" t="s">
        <v>211</v>
      </c>
      <c r="AE8" s="117" t="s">
        <v>212</v>
      </c>
      <c r="AF8" s="117" t="s">
        <v>212</v>
      </c>
      <c r="AG8" s="117" t="s">
        <v>212</v>
      </c>
      <c r="AH8" s="114"/>
      <c r="AI8" s="114"/>
      <c r="AJ8" s="126"/>
      <c r="AW8" s="127"/>
    </row>
    <row r="9" ht="15.75" customHeight="1">
      <c r="A9" s="111" t="s">
        <v>225</v>
      </c>
      <c r="B9" s="112" t="s">
        <v>226</v>
      </c>
      <c r="C9" s="112" t="s">
        <v>234</v>
      </c>
      <c r="D9" s="113"/>
      <c r="E9" s="113"/>
      <c r="F9" s="113"/>
      <c r="G9" s="114"/>
      <c r="H9" s="114"/>
      <c r="I9" s="113"/>
      <c r="J9" s="113"/>
      <c r="K9" s="113"/>
      <c r="L9" s="113"/>
      <c r="M9" s="113"/>
      <c r="N9" s="114"/>
      <c r="O9" s="114"/>
      <c r="Q9" s="128" t="s">
        <v>235</v>
      </c>
      <c r="R9" s="113"/>
      <c r="S9" s="113"/>
      <c r="T9" s="113"/>
      <c r="U9" s="114"/>
      <c r="V9" s="114"/>
      <c r="W9" s="113"/>
      <c r="X9" s="113"/>
      <c r="Y9" s="113"/>
      <c r="Z9" s="113"/>
      <c r="AA9" s="129" t="s">
        <v>233</v>
      </c>
      <c r="AB9" s="114"/>
      <c r="AC9" s="114"/>
      <c r="AD9" s="115" t="s">
        <v>211</v>
      </c>
      <c r="AE9" s="117" t="s">
        <v>212</v>
      </c>
      <c r="AF9" s="117" t="s">
        <v>212</v>
      </c>
      <c r="AG9" s="117" t="s">
        <v>212</v>
      </c>
      <c r="AH9" s="114"/>
      <c r="AI9" s="114"/>
      <c r="AJ9" s="126"/>
      <c r="AW9" s="127"/>
    </row>
    <row r="10" ht="15.75" customHeight="1">
      <c r="A10" s="111" t="s">
        <v>206</v>
      </c>
      <c r="B10" s="112" t="s">
        <v>236</v>
      </c>
      <c r="C10" s="130"/>
      <c r="D10" s="113"/>
      <c r="E10" s="113"/>
      <c r="F10" s="113"/>
      <c r="G10" s="114"/>
      <c r="H10" s="114"/>
      <c r="I10" s="113"/>
      <c r="J10" s="113"/>
      <c r="K10" s="131" t="s">
        <v>237</v>
      </c>
      <c r="L10" s="131" t="s">
        <v>237</v>
      </c>
      <c r="M10" s="128" t="s">
        <v>229</v>
      </c>
      <c r="N10" s="114"/>
      <c r="O10" s="114"/>
      <c r="P10" s="121" t="s">
        <v>218</v>
      </c>
      <c r="Q10" s="121" t="s">
        <v>218</v>
      </c>
      <c r="R10" s="121" t="s">
        <v>218</v>
      </c>
      <c r="S10" s="121" t="s">
        <v>218</v>
      </c>
      <c r="T10" s="122" t="s">
        <v>219</v>
      </c>
      <c r="U10" s="114"/>
      <c r="V10" s="114"/>
      <c r="W10" s="116" t="s">
        <v>238</v>
      </c>
      <c r="X10" s="128" t="s">
        <v>239</v>
      </c>
      <c r="Y10" s="123" t="s">
        <v>240</v>
      </c>
      <c r="Z10" s="123" t="s">
        <v>240</v>
      </c>
      <c r="AA10" s="128" t="s">
        <v>241</v>
      </c>
      <c r="AB10" s="114"/>
      <c r="AC10" s="114"/>
      <c r="AD10" s="117" t="s">
        <v>212</v>
      </c>
      <c r="AE10" s="117" t="s">
        <v>212</v>
      </c>
      <c r="AF10" s="117" t="s">
        <v>212</v>
      </c>
      <c r="AG10" s="113"/>
      <c r="AH10" s="114"/>
      <c r="AI10" s="114"/>
      <c r="AJ10" s="126"/>
      <c r="AW10" s="127"/>
    </row>
    <row r="11" ht="15.75" customHeight="1">
      <c r="A11" s="57"/>
      <c r="B11" s="57"/>
      <c r="C11" s="57"/>
      <c r="D11" s="113"/>
      <c r="E11" s="113"/>
      <c r="F11" s="113"/>
      <c r="G11" s="114"/>
      <c r="H11" s="114"/>
      <c r="I11" s="113"/>
      <c r="J11" s="113"/>
      <c r="K11" s="113"/>
      <c r="L11" s="113"/>
      <c r="M11" s="113"/>
      <c r="N11" s="114"/>
      <c r="O11" s="114"/>
      <c r="P11" s="113"/>
      <c r="Q11" s="113"/>
      <c r="R11" s="113"/>
      <c r="S11" s="113"/>
      <c r="T11" s="113"/>
      <c r="U11" s="114"/>
      <c r="V11" s="114"/>
      <c r="W11" s="113"/>
      <c r="X11" s="113"/>
      <c r="Y11" s="113"/>
      <c r="Z11" s="113"/>
      <c r="AA11" s="113"/>
      <c r="AB11" s="114"/>
      <c r="AC11" s="114"/>
      <c r="AD11" s="113"/>
      <c r="AE11" s="113"/>
      <c r="AF11" s="113"/>
      <c r="AG11" s="113"/>
      <c r="AH11" s="114"/>
      <c r="AI11" s="114"/>
      <c r="AJ11" s="132"/>
      <c r="AK11" s="133"/>
      <c r="AL11" s="133"/>
      <c r="AM11" s="133"/>
      <c r="AN11" s="133"/>
      <c r="AO11" s="133"/>
      <c r="AP11" s="133"/>
      <c r="AQ11" s="133"/>
      <c r="AR11" s="133"/>
      <c r="AS11" s="133"/>
      <c r="AT11" s="133"/>
      <c r="AU11" s="133"/>
      <c r="AV11" s="133"/>
      <c r="AW11" s="134"/>
    </row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A4:A5"/>
    <mergeCell ref="B4:B5"/>
    <mergeCell ref="C4:C5"/>
    <mergeCell ref="D4:D5"/>
    <mergeCell ref="AJ6:AW11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0" outlineLevelCol="1"/>
  <cols>
    <col customWidth="1" min="1" max="1" width="14.38"/>
    <col customWidth="1" min="2" max="2" width="13.25"/>
    <col customWidth="1" min="3" max="5" width="22.0" outlineLevel="1"/>
    <col customWidth="1" min="6" max="12" width="22.0"/>
    <col customWidth="1" min="13" max="26" width="11.0"/>
  </cols>
  <sheetData>
    <row r="1" ht="15.75" customHeight="1">
      <c r="A1" s="135" t="s">
        <v>242</v>
      </c>
      <c r="B1" s="76"/>
      <c r="C1" s="136" t="s">
        <v>226</v>
      </c>
      <c r="D1" s="137"/>
      <c r="E1" s="138" t="s">
        <v>243</v>
      </c>
      <c r="F1" s="139" t="s">
        <v>244</v>
      </c>
      <c r="G1" s="140"/>
      <c r="H1" s="140"/>
      <c r="I1" s="140"/>
      <c r="J1" s="140"/>
      <c r="K1" s="140"/>
      <c r="L1" s="137"/>
    </row>
    <row r="2" ht="15.75" customHeight="1">
      <c r="A2" s="135" t="s">
        <v>245</v>
      </c>
      <c r="B2" s="76"/>
      <c r="C2" s="141" t="s">
        <v>246</v>
      </c>
      <c r="D2" s="141" t="s">
        <v>247</v>
      </c>
      <c r="E2" s="141">
        <v>1.0</v>
      </c>
      <c r="F2" s="142" t="s">
        <v>248</v>
      </c>
      <c r="G2" s="142" t="s">
        <v>249</v>
      </c>
      <c r="H2" s="142" t="s">
        <v>250</v>
      </c>
      <c r="I2" s="142" t="s">
        <v>251</v>
      </c>
      <c r="J2" s="142" t="s">
        <v>252</v>
      </c>
      <c r="K2" s="142" t="s">
        <v>253</v>
      </c>
      <c r="L2" s="142" t="s">
        <v>254</v>
      </c>
    </row>
    <row r="3" ht="15.75" customHeight="1">
      <c r="A3" s="143" t="s">
        <v>255</v>
      </c>
      <c r="B3" s="76"/>
      <c r="C3" s="144" t="s">
        <v>14</v>
      </c>
      <c r="D3" s="144" t="s">
        <v>14</v>
      </c>
      <c r="E3" s="144" t="s">
        <v>14</v>
      </c>
      <c r="F3" s="29" t="s">
        <v>14</v>
      </c>
      <c r="G3" s="29" t="s">
        <v>14</v>
      </c>
      <c r="H3" s="29" t="s">
        <v>14</v>
      </c>
      <c r="I3" s="29" t="s">
        <v>14</v>
      </c>
      <c r="J3" s="29" t="s">
        <v>14</v>
      </c>
      <c r="K3" s="29" t="s">
        <v>14</v>
      </c>
      <c r="L3" s="29" t="s">
        <v>14</v>
      </c>
    </row>
    <row r="4" ht="15.75" customHeight="1">
      <c r="A4" s="145" t="s">
        <v>256</v>
      </c>
      <c r="B4" s="146" t="s">
        <v>257</v>
      </c>
      <c r="C4" s="147" t="s">
        <v>23</v>
      </c>
      <c r="D4" s="34" t="s">
        <v>258</v>
      </c>
      <c r="E4" s="34" t="s">
        <v>259</v>
      </c>
      <c r="F4" s="148" t="s">
        <v>260</v>
      </c>
      <c r="G4" s="34" t="s">
        <v>29</v>
      </c>
      <c r="H4" s="34" t="s">
        <v>261</v>
      </c>
      <c r="I4" s="34" t="s">
        <v>262</v>
      </c>
      <c r="J4" s="34" t="s">
        <v>258</v>
      </c>
      <c r="K4" s="148" t="s">
        <v>258</v>
      </c>
      <c r="L4" s="34" t="s">
        <v>259</v>
      </c>
    </row>
    <row r="5" ht="15.75" customHeight="1">
      <c r="A5" s="149"/>
      <c r="B5" s="146" t="s">
        <v>263</v>
      </c>
      <c r="C5" s="150"/>
      <c r="D5" s="34"/>
      <c r="E5" s="150"/>
      <c r="F5" s="57"/>
      <c r="G5" s="113" t="s">
        <v>63</v>
      </c>
      <c r="H5" s="113" t="s">
        <v>63</v>
      </c>
      <c r="I5" s="113" t="s">
        <v>264</v>
      </c>
      <c r="J5" s="113" t="s">
        <v>63</v>
      </c>
      <c r="K5" s="113" t="s">
        <v>63</v>
      </c>
      <c r="L5" s="57"/>
    </row>
    <row r="6" ht="15.75" customHeight="1">
      <c r="A6" s="149"/>
      <c r="B6" s="146" t="s">
        <v>265</v>
      </c>
      <c r="C6" s="150"/>
      <c r="D6" s="113"/>
      <c r="E6" s="150"/>
      <c r="F6" s="34" t="s">
        <v>266</v>
      </c>
      <c r="G6" s="34" t="s">
        <v>266</v>
      </c>
      <c r="H6" s="34" t="s">
        <v>266</v>
      </c>
      <c r="I6" s="34" t="s">
        <v>266</v>
      </c>
      <c r="J6" s="34" t="s">
        <v>267</v>
      </c>
      <c r="K6" s="34" t="s">
        <v>267</v>
      </c>
      <c r="L6" s="57"/>
    </row>
    <row r="7" ht="15.75" customHeight="1">
      <c r="A7" s="149"/>
      <c r="B7" s="146" t="s">
        <v>268</v>
      </c>
      <c r="C7" s="150"/>
      <c r="D7" s="113"/>
      <c r="E7" s="150"/>
      <c r="F7" s="34" t="s">
        <v>269</v>
      </c>
      <c r="G7" s="34" t="s">
        <v>269</v>
      </c>
      <c r="H7" s="34" t="s">
        <v>269</v>
      </c>
      <c r="I7" s="34" t="s">
        <v>269</v>
      </c>
      <c r="J7" s="34" t="s">
        <v>269</v>
      </c>
      <c r="K7" s="34" t="s">
        <v>269</v>
      </c>
      <c r="L7" s="57"/>
    </row>
    <row r="8" ht="15.75" customHeight="1">
      <c r="A8" s="149"/>
      <c r="B8" s="151" t="s">
        <v>270</v>
      </c>
      <c r="C8" s="152"/>
      <c r="D8" s="153"/>
      <c r="E8" s="154" t="s">
        <v>271</v>
      </c>
      <c r="F8" s="153" t="s">
        <v>260</v>
      </c>
      <c r="G8" s="154" t="s">
        <v>272</v>
      </c>
      <c r="H8" s="154" t="s">
        <v>271</v>
      </c>
      <c r="I8" s="153" t="s">
        <v>262</v>
      </c>
      <c r="J8" s="153" t="s">
        <v>273</v>
      </c>
      <c r="K8" s="153" t="s">
        <v>273</v>
      </c>
      <c r="L8" s="154" t="s">
        <v>274</v>
      </c>
    </row>
    <row r="9" ht="15.75" customHeight="1">
      <c r="A9" s="149"/>
      <c r="B9" s="146" t="s">
        <v>275</v>
      </c>
      <c r="C9" s="150"/>
      <c r="D9" s="34" t="s">
        <v>258</v>
      </c>
      <c r="E9" s="150"/>
      <c r="F9" s="150"/>
      <c r="G9" s="150"/>
      <c r="H9" s="150"/>
      <c r="I9" s="150"/>
      <c r="J9" s="155" t="s">
        <v>276</v>
      </c>
      <c r="K9" s="155" t="s">
        <v>277</v>
      </c>
      <c r="L9" s="150"/>
    </row>
    <row r="10" ht="15.75" customHeight="1">
      <c r="A10" s="149"/>
      <c r="B10" s="146" t="s">
        <v>278</v>
      </c>
      <c r="C10" s="150"/>
      <c r="D10" s="113"/>
      <c r="E10" s="150"/>
      <c r="F10" s="150"/>
      <c r="G10" s="150"/>
      <c r="H10" s="150"/>
      <c r="I10" s="150"/>
      <c r="J10" s="155" t="s">
        <v>279</v>
      </c>
      <c r="K10" s="155" t="s">
        <v>280</v>
      </c>
      <c r="L10" s="150"/>
    </row>
    <row r="11" ht="15.75" customHeight="1">
      <c r="A11" s="149"/>
      <c r="B11" s="146" t="s">
        <v>281</v>
      </c>
      <c r="C11" s="150"/>
      <c r="D11" s="113"/>
      <c r="E11" s="150"/>
      <c r="F11" s="150"/>
      <c r="G11" s="150"/>
      <c r="H11" s="150"/>
      <c r="I11" s="150"/>
      <c r="J11" s="156"/>
      <c r="K11" s="156"/>
      <c r="L11" s="150"/>
    </row>
    <row r="12" ht="15.75" customHeight="1">
      <c r="A12" s="149"/>
      <c r="B12" s="146" t="s">
        <v>282</v>
      </c>
      <c r="C12" s="150"/>
      <c r="D12" s="117"/>
      <c r="E12" s="150"/>
      <c r="F12" s="150"/>
      <c r="G12" s="150"/>
      <c r="H12" s="150"/>
      <c r="I12" s="150"/>
      <c r="J12" s="150"/>
      <c r="K12" s="150"/>
      <c r="L12" s="150"/>
    </row>
    <row r="13" ht="15.75" customHeight="1">
      <c r="A13" s="149"/>
      <c r="B13" s="157" t="s">
        <v>270</v>
      </c>
      <c r="C13" s="152"/>
      <c r="D13" s="153"/>
      <c r="E13" s="152"/>
      <c r="F13" s="153"/>
      <c r="G13" s="153"/>
      <c r="H13" s="153"/>
      <c r="I13" s="153"/>
      <c r="J13" s="153"/>
      <c r="K13" s="153"/>
      <c r="L13" s="153"/>
    </row>
    <row r="14" ht="15.75" customHeight="1">
      <c r="A14" s="149"/>
      <c r="B14" s="146" t="s">
        <v>283</v>
      </c>
      <c r="C14" s="150"/>
      <c r="D14" s="34" t="s">
        <v>284</v>
      </c>
      <c r="E14" s="150"/>
      <c r="F14" s="150"/>
      <c r="G14" s="150"/>
      <c r="H14" s="150"/>
      <c r="I14" s="150"/>
      <c r="J14" s="150"/>
      <c r="K14" s="150"/>
      <c r="L14" s="150"/>
    </row>
    <row r="15" ht="15.75" customHeight="1">
      <c r="A15" s="149"/>
      <c r="B15" s="146" t="s">
        <v>285</v>
      </c>
      <c r="C15" s="150"/>
      <c r="D15" s="113" t="s">
        <v>286</v>
      </c>
      <c r="E15" s="150"/>
      <c r="F15" s="150"/>
      <c r="G15" s="150"/>
      <c r="H15" s="150"/>
      <c r="I15" s="150"/>
      <c r="J15" s="150"/>
      <c r="K15" s="150"/>
      <c r="L15" s="150"/>
    </row>
    <row r="16" ht="15.75" customHeight="1">
      <c r="A16" s="149"/>
      <c r="B16" s="146" t="s">
        <v>287</v>
      </c>
      <c r="C16" s="150"/>
      <c r="D16" s="113"/>
      <c r="E16" s="150"/>
      <c r="F16" s="150"/>
      <c r="G16" s="150"/>
      <c r="H16" s="150"/>
      <c r="I16" s="150"/>
      <c r="J16" s="150"/>
      <c r="K16" s="150"/>
      <c r="L16" s="150"/>
    </row>
    <row r="17" ht="15.75" customHeight="1">
      <c r="A17" s="149"/>
      <c r="B17" s="146" t="s">
        <v>288</v>
      </c>
      <c r="C17" s="150"/>
      <c r="D17" s="113"/>
      <c r="E17" s="150"/>
      <c r="F17" s="150"/>
      <c r="G17" s="150"/>
      <c r="H17" s="150"/>
      <c r="I17" s="150"/>
      <c r="J17" s="150"/>
      <c r="K17" s="150"/>
      <c r="L17" s="150"/>
    </row>
    <row r="18" ht="15.75" customHeight="1">
      <c r="A18" s="158"/>
      <c r="B18" s="157" t="s">
        <v>270</v>
      </c>
      <c r="C18" s="159"/>
      <c r="D18" s="160"/>
      <c r="E18" s="159"/>
      <c r="F18" s="161"/>
      <c r="G18" s="160"/>
      <c r="H18" s="160"/>
      <c r="I18" s="161"/>
      <c r="J18" s="161"/>
      <c r="K18" s="161"/>
      <c r="L18" s="161"/>
    </row>
    <row r="19" ht="15.75" hidden="1" customHeight="1">
      <c r="A19" s="162"/>
      <c r="B19" s="163" t="s">
        <v>289</v>
      </c>
      <c r="C19" s="164"/>
      <c r="D19" s="164"/>
      <c r="E19" s="164"/>
      <c r="F19" s="164"/>
      <c r="G19" s="164"/>
      <c r="H19" s="164"/>
      <c r="I19" s="164"/>
      <c r="J19" s="164"/>
      <c r="K19" s="164"/>
      <c r="L19" s="164"/>
    </row>
    <row r="20" ht="15.75" hidden="1" customHeight="1">
      <c r="A20" s="165"/>
      <c r="B20" s="166"/>
      <c r="C20" s="167"/>
      <c r="D20" s="167"/>
      <c r="E20" s="167"/>
      <c r="F20" s="167"/>
      <c r="G20" s="167"/>
      <c r="H20" s="167"/>
      <c r="I20" s="167"/>
      <c r="J20" s="167"/>
      <c r="K20" s="167"/>
      <c r="L20" s="167"/>
    </row>
    <row r="21" ht="150.0" customHeight="1">
      <c r="A21" s="168" t="s">
        <v>290</v>
      </c>
      <c r="B21" s="169"/>
      <c r="C21" s="170"/>
      <c r="D21" s="171"/>
      <c r="E21" s="172"/>
      <c r="F21" s="173"/>
      <c r="G21" s="173"/>
      <c r="H21" s="173"/>
      <c r="I21" s="173"/>
      <c r="J21" s="173"/>
      <c r="K21" s="173"/>
      <c r="L21" s="174"/>
    </row>
    <row r="22" ht="15.75" customHeight="1">
      <c r="A22" s="175" t="s">
        <v>291</v>
      </c>
      <c r="B22" s="169"/>
      <c r="C22" s="176" t="s">
        <v>292</v>
      </c>
      <c r="D22" s="177" t="s">
        <v>293</v>
      </c>
      <c r="E22" s="178" t="s">
        <v>294</v>
      </c>
      <c r="F22" s="178" t="s">
        <v>295</v>
      </c>
      <c r="G22" s="178" t="s">
        <v>296</v>
      </c>
      <c r="H22" s="178" t="s">
        <v>297</v>
      </c>
      <c r="I22" s="178" t="s">
        <v>298</v>
      </c>
      <c r="J22" s="178" t="s">
        <v>299</v>
      </c>
      <c r="K22" s="178" t="s">
        <v>300</v>
      </c>
      <c r="L22" s="178" t="s">
        <v>301</v>
      </c>
    </row>
    <row r="23" ht="15.75" customHeight="1">
      <c r="A23" s="179" t="s">
        <v>302</v>
      </c>
      <c r="B23" s="169"/>
      <c r="C23" s="124"/>
      <c r="D23" s="124"/>
      <c r="E23" s="33"/>
      <c r="F23" s="33"/>
      <c r="G23" s="33"/>
      <c r="H23" s="33"/>
      <c r="I23" s="33"/>
    </row>
    <row r="24" ht="15.75" customHeight="1">
      <c r="A24" s="180" t="s">
        <v>303</v>
      </c>
      <c r="B24" s="181" t="s">
        <v>304</v>
      </c>
      <c r="C24" s="182"/>
      <c r="D24" s="182"/>
      <c r="E24" s="183" t="s">
        <v>47</v>
      </c>
      <c r="F24" s="183" t="s">
        <v>305</v>
      </c>
      <c r="G24" s="183" t="s">
        <v>305</v>
      </c>
      <c r="H24" s="183" t="s">
        <v>305</v>
      </c>
      <c r="I24" s="183" t="s">
        <v>305</v>
      </c>
      <c r="J24" s="183" t="s">
        <v>305</v>
      </c>
      <c r="K24" s="183" t="s">
        <v>305</v>
      </c>
      <c r="L24" s="183" t="s">
        <v>305</v>
      </c>
    </row>
    <row r="25" ht="15.75" customHeight="1">
      <c r="A25" s="149"/>
      <c r="B25" s="184"/>
      <c r="C25" s="182"/>
      <c r="D25" s="185"/>
      <c r="E25" s="182"/>
      <c r="F25" s="186" t="s">
        <v>306</v>
      </c>
      <c r="G25" s="187" t="s">
        <v>307</v>
      </c>
      <c r="H25" s="187" t="s">
        <v>308</v>
      </c>
      <c r="I25" s="187" t="s">
        <v>309</v>
      </c>
      <c r="J25" s="186" t="s">
        <v>310</v>
      </c>
      <c r="K25" s="186" t="s">
        <v>310</v>
      </c>
      <c r="L25" s="186" t="s">
        <v>311</v>
      </c>
    </row>
    <row r="26" ht="15.75" customHeight="1">
      <c r="A26" s="149"/>
      <c r="B26" s="188" t="s">
        <v>312</v>
      </c>
      <c r="C26" s="182"/>
      <c r="D26" s="182"/>
      <c r="E26" s="183" t="s">
        <v>313</v>
      </c>
      <c r="F26" s="183" t="s">
        <v>313</v>
      </c>
      <c r="G26" s="183" t="s">
        <v>313</v>
      </c>
      <c r="H26" s="183" t="s">
        <v>313</v>
      </c>
      <c r="I26" s="183" t="s">
        <v>313</v>
      </c>
      <c r="J26" s="183" t="s">
        <v>313</v>
      </c>
      <c r="K26" s="183" t="s">
        <v>313</v>
      </c>
      <c r="L26" s="183" t="s">
        <v>313</v>
      </c>
    </row>
    <row r="27" ht="15.75" customHeight="1">
      <c r="A27" s="149"/>
      <c r="B27" s="184"/>
      <c r="C27" s="182"/>
      <c r="D27" s="182"/>
      <c r="E27" s="189"/>
      <c r="F27" s="189"/>
      <c r="G27" s="189"/>
      <c r="H27" s="189"/>
      <c r="I27" s="189"/>
      <c r="J27" s="189"/>
      <c r="K27" s="189"/>
      <c r="L27" s="189"/>
    </row>
    <row r="28" ht="15.75" customHeight="1">
      <c r="A28" s="149"/>
      <c r="B28" s="190"/>
      <c r="C28" s="182"/>
      <c r="D28" s="182"/>
      <c r="E28" s="189"/>
      <c r="F28" s="189"/>
      <c r="G28" s="189"/>
      <c r="H28" s="189"/>
      <c r="I28" s="189"/>
      <c r="J28" s="155" t="s">
        <v>276</v>
      </c>
      <c r="K28" s="155" t="s">
        <v>277</v>
      </c>
      <c r="L28" s="189"/>
    </row>
    <row r="29" ht="15.75" customHeight="1">
      <c r="A29" s="184"/>
      <c r="B29" s="190"/>
      <c r="C29" s="182"/>
      <c r="D29" s="182"/>
      <c r="E29" s="189"/>
      <c r="F29" s="189"/>
      <c r="G29" s="189"/>
      <c r="H29" s="189"/>
      <c r="I29" s="189"/>
      <c r="J29" s="155" t="s">
        <v>279</v>
      </c>
      <c r="K29" s="155" t="s">
        <v>280</v>
      </c>
      <c r="L29" s="189"/>
    </row>
    <row r="30" ht="15.75" customHeight="1">
      <c r="A30" s="180" t="s">
        <v>314</v>
      </c>
      <c r="B30" s="188" t="s">
        <v>304</v>
      </c>
      <c r="C30" s="182"/>
      <c r="D30" s="182"/>
      <c r="E30" s="191"/>
      <c r="F30" s="186" t="s">
        <v>310</v>
      </c>
      <c r="G30" s="186" t="s">
        <v>310</v>
      </c>
      <c r="H30" s="186" t="s">
        <v>310</v>
      </c>
      <c r="I30" s="186" t="s">
        <v>310</v>
      </c>
      <c r="J30" s="186" t="s">
        <v>310</v>
      </c>
      <c r="K30" s="186" t="s">
        <v>310</v>
      </c>
      <c r="L30" s="186" t="s">
        <v>310</v>
      </c>
    </row>
    <row r="31" ht="15.75" customHeight="1">
      <c r="A31" s="149"/>
      <c r="B31" s="192"/>
      <c r="C31" s="193"/>
      <c r="D31" s="193"/>
      <c r="E31" s="194"/>
      <c r="F31" s="191"/>
      <c r="G31" s="191"/>
      <c r="H31" s="191"/>
      <c r="I31" s="191"/>
      <c r="J31" s="191"/>
      <c r="K31" s="191"/>
      <c r="L31" s="191"/>
    </row>
    <row r="32" ht="15.75" customHeight="1">
      <c r="A32" s="149"/>
      <c r="B32" s="163" t="s">
        <v>312</v>
      </c>
      <c r="C32" s="124"/>
      <c r="D32" s="195" t="s">
        <v>313</v>
      </c>
      <c r="E32" s="195" t="s">
        <v>313</v>
      </c>
      <c r="F32" s="195" t="s">
        <v>313</v>
      </c>
      <c r="G32" s="195" t="s">
        <v>313</v>
      </c>
      <c r="H32" s="195" t="s">
        <v>313</v>
      </c>
      <c r="I32" s="195" t="s">
        <v>313</v>
      </c>
      <c r="J32" s="195" t="s">
        <v>313</v>
      </c>
      <c r="K32" s="195" t="s">
        <v>313</v>
      </c>
      <c r="L32" s="195" t="s">
        <v>313</v>
      </c>
    </row>
    <row r="33" ht="15.75" customHeight="1">
      <c r="A33" s="184"/>
      <c r="B33" s="166"/>
      <c r="C33" s="196"/>
      <c r="D33" s="197" t="s">
        <v>315</v>
      </c>
      <c r="E33" s="197" t="s">
        <v>315</v>
      </c>
      <c r="F33" s="197" t="s">
        <v>315</v>
      </c>
      <c r="G33" s="197" t="s">
        <v>315</v>
      </c>
      <c r="H33" s="197" t="s">
        <v>315</v>
      </c>
      <c r="I33" s="197" t="s">
        <v>315</v>
      </c>
      <c r="J33" s="197" t="s">
        <v>315</v>
      </c>
      <c r="K33" s="197" t="s">
        <v>315</v>
      </c>
      <c r="L33" s="197" t="s">
        <v>315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6">
    <mergeCell ref="A1:B1"/>
    <mergeCell ref="C1:D1"/>
    <mergeCell ref="F1:L1"/>
    <mergeCell ref="A2:B2"/>
    <mergeCell ref="A3:B3"/>
    <mergeCell ref="A4:A18"/>
    <mergeCell ref="B19:B20"/>
    <mergeCell ref="B30:B31"/>
    <mergeCell ref="B32:B33"/>
    <mergeCell ref="A21:B21"/>
    <mergeCell ref="A22:B22"/>
    <mergeCell ref="A23:B23"/>
    <mergeCell ref="A24:A29"/>
    <mergeCell ref="B24:B25"/>
    <mergeCell ref="B26:B27"/>
    <mergeCell ref="A30:A33"/>
  </mergeCells>
  <hyperlinks>
    <hyperlink r:id="rId1" ref="J9"/>
    <hyperlink r:id="rId2" ref="K9"/>
    <hyperlink r:id="rId3" ref="J10"/>
    <hyperlink r:id="rId4" ref="K10"/>
    <hyperlink r:id="rId5" location="slide=id.g3d7aebfc694_0_0" ref="D22"/>
    <hyperlink r:id="rId6" location="slide=id.g3aa45976eb5_2_4" ref="B24"/>
    <hyperlink r:id="rId7" ref="E24"/>
    <hyperlink r:id="rId8" ref="F24"/>
    <hyperlink r:id="rId9" ref="G24"/>
    <hyperlink r:id="rId10" ref="H24"/>
    <hyperlink r:id="rId11" ref="I24"/>
    <hyperlink r:id="rId12" ref="J24"/>
    <hyperlink r:id="rId13" ref="K24"/>
    <hyperlink r:id="rId14" ref="L24"/>
    <hyperlink r:id="rId15" ref="E26"/>
    <hyperlink r:id="rId16" ref="F26"/>
    <hyperlink r:id="rId17" ref="G26"/>
    <hyperlink r:id="rId18" ref="H26"/>
    <hyperlink r:id="rId19" ref="I26"/>
    <hyperlink r:id="rId20" ref="J26"/>
    <hyperlink r:id="rId21" ref="K26"/>
    <hyperlink r:id="rId22" ref="L26"/>
    <hyperlink r:id="rId23" ref="J28"/>
    <hyperlink r:id="rId24" ref="K28"/>
    <hyperlink r:id="rId25" ref="J29"/>
    <hyperlink r:id="rId26" ref="K29"/>
    <hyperlink r:id="rId27" ref="D32"/>
    <hyperlink r:id="rId28" ref="E32"/>
    <hyperlink r:id="rId29" ref="F32"/>
    <hyperlink r:id="rId30" ref="G32"/>
    <hyperlink r:id="rId31" ref="H32"/>
    <hyperlink r:id="rId32" ref="I32"/>
    <hyperlink r:id="rId33" ref="J32"/>
    <hyperlink r:id="rId34" ref="K32"/>
    <hyperlink r:id="rId35" ref="L32"/>
  </hyperlinks>
  <printOptions/>
  <pageMargins bottom="0.75" footer="0.0" header="0.0" left="0.7" right="0.7" top="0.75"/>
  <pageSetup orientation="landscape"/>
  <drawing r:id="rId36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/>
  </sheetPr>
  <sheetViews>
    <sheetView workbookViewId="0"/>
  </sheetViews>
  <sheetFormatPr customHeight="1" defaultColWidth="12.63" defaultRowHeight="15.0" outlineLevelRow="2"/>
  <cols>
    <col customWidth="1" min="1" max="1" width="12.0"/>
    <col customWidth="1" min="2" max="2" width="15.0"/>
    <col customWidth="1" min="3" max="4" width="11.0"/>
    <col customWidth="1" min="5" max="5" width="14.38"/>
    <col customWidth="1" min="6" max="6" width="27.88"/>
    <col customWidth="1" min="7" max="7" width="27.5"/>
    <col customWidth="1" min="8" max="8" width="24.13"/>
    <col customWidth="1" min="9" max="9" width="25.25"/>
    <col customWidth="1" min="10" max="10" width="36.25"/>
    <col customWidth="1" hidden="1" min="11" max="11" width="37.38"/>
    <col customWidth="1" hidden="1" min="12" max="12" width="37.63"/>
    <col customWidth="1" hidden="1" min="13" max="13" width="22.0"/>
    <col customWidth="1" min="14" max="14" width="22.0"/>
    <col customWidth="1" min="15" max="26" width="11.0"/>
  </cols>
  <sheetData>
    <row r="1" ht="15.75" customHeight="1">
      <c r="A1" s="198" t="s">
        <v>202</v>
      </c>
      <c r="B1" s="199" t="s">
        <v>316</v>
      </c>
      <c r="C1" s="200"/>
      <c r="D1" s="201"/>
      <c r="E1" s="202" t="s">
        <v>317</v>
      </c>
      <c r="F1" s="202" t="s">
        <v>318</v>
      </c>
      <c r="G1" s="203" t="s">
        <v>319</v>
      </c>
      <c r="H1" s="200"/>
      <c r="I1" s="200"/>
      <c r="J1" s="201"/>
      <c r="K1" s="204"/>
      <c r="L1" s="205"/>
      <c r="M1" s="205"/>
      <c r="N1" s="205"/>
    </row>
    <row r="2" ht="15.75" customHeight="1">
      <c r="A2" s="198" t="s">
        <v>320</v>
      </c>
      <c r="B2" s="206" t="s">
        <v>14</v>
      </c>
      <c r="C2" s="200"/>
      <c r="D2" s="201"/>
      <c r="E2" s="89" t="s">
        <v>321</v>
      </c>
      <c r="F2" s="89"/>
      <c r="G2" s="207"/>
      <c r="H2" s="208"/>
      <c r="I2" s="208"/>
      <c r="J2" s="209"/>
      <c r="K2" s="204"/>
      <c r="L2" s="205"/>
      <c r="M2" s="205"/>
      <c r="N2" s="205"/>
    </row>
    <row r="3" ht="15.75" customHeight="1">
      <c r="A3" s="198" t="s">
        <v>322</v>
      </c>
      <c r="B3" s="210"/>
      <c r="C3" s="200"/>
      <c r="D3" s="201"/>
      <c r="E3" s="89"/>
      <c r="F3" s="89"/>
      <c r="G3" s="59"/>
      <c r="H3" s="64"/>
      <c r="I3" s="64"/>
      <c r="J3" s="211"/>
      <c r="K3" s="204"/>
      <c r="L3" s="205"/>
      <c r="M3" s="205"/>
      <c r="N3" s="205"/>
    </row>
    <row r="4" ht="15.75" customHeight="1">
      <c r="A4" s="198" t="s">
        <v>323</v>
      </c>
      <c r="B4" s="212" t="s">
        <v>324</v>
      </c>
      <c r="C4" s="200"/>
      <c r="D4" s="200"/>
      <c r="E4" s="200"/>
      <c r="F4" s="200"/>
      <c r="G4" s="200"/>
      <c r="H4" s="200"/>
      <c r="I4" s="200"/>
      <c r="J4" s="201"/>
      <c r="K4" s="204"/>
      <c r="L4" s="205"/>
      <c r="M4" s="205"/>
      <c r="N4" s="205"/>
    </row>
    <row r="5" ht="15.75" customHeight="1">
      <c r="A5" s="198" t="s">
        <v>325</v>
      </c>
      <c r="B5" s="213" t="s">
        <v>326</v>
      </c>
      <c r="C5" s="214" t="str">
        <f>IFERROR(__xludf.DUMMYFUNCTION("TRANSPOSE(UNIQUE(FILTER(B14:B19,(B14:B19&lt;&gt;""""))))"),"VideoElements")</f>
        <v>VideoElements</v>
      </c>
      <c r="D5" s="215" t="s">
        <v>243</v>
      </c>
      <c r="E5" s="215" t="s">
        <v>327</v>
      </c>
      <c r="F5" s="214" t="str">
        <f>IFERROR(__xludf.DUMMYFUNCTION("TRANSPOSE(UNIQUE(FILTER(B53:B100,(B53:B100&lt;&gt;""""))))"),"UAC/Pmax/LineLAP")</f>
        <v>UAC/Pmax/LineLAP</v>
      </c>
      <c r="G5" s="214" t="str">
        <f>IFERROR(__xludf.DUMMYFUNCTION("""COMPUTED_VALUE"""),"Pixnet")</f>
        <v>Pixnet</v>
      </c>
      <c r="H5" s="214" t="str">
        <f>IFERROR(__xludf.DUMMYFUNCTION("""COMPUTED_VALUE"""),"line point")</f>
        <v>line point</v>
      </c>
      <c r="I5" s="214" t="str">
        <f>IFERROR(__xludf.DUMMYFUNCTION("""COMPUTED_VALUE"""),"Rtbhouse")</f>
        <v>Rtbhouse</v>
      </c>
      <c r="J5" s="214" t="str">
        <f>IFERROR(__xludf.DUMMYFUNCTION("""COMPUTED_VALUE"""),"VideoElements_Frame")</f>
        <v>VideoElements_Frame</v>
      </c>
      <c r="K5" s="204"/>
      <c r="L5" s="205"/>
      <c r="M5" s="205"/>
      <c r="N5" s="205"/>
    </row>
    <row r="6" ht="15.75" customHeight="1">
      <c r="A6" s="198" t="s">
        <v>328</v>
      </c>
      <c r="B6" s="216">
        <f>SUM(C6:I6)</f>
        <v>75</v>
      </c>
      <c r="C6" s="216">
        <f>COUNTIFS($F14:$F100,C5&amp;"*")</f>
        <v>11</v>
      </c>
      <c r="D6" s="216"/>
      <c r="E6" s="216">
        <f t="shared" ref="E6:J6" si="1">COUNTIFS($F14:$F100,E5&amp;"*")</f>
        <v>21</v>
      </c>
      <c r="F6" s="216">
        <f t="shared" si="1"/>
        <v>28</v>
      </c>
      <c r="G6" s="216">
        <f t="shared" si="1"/>
        <v>6</v>
      </c>
      <c r="H6" s="216">
        <f t="shared" si="1"/>
        <v>2</v>
      </c>
      <c r="I6" s="216">
        <f t="shared" si="1"/>
        <v>7</v>
      </c>
      <c r="J6" s="216">
        <f t="shared" si="1"/>
        <v>5</v>
      </c>
      <c r="K6" s="204"/>
      <c r="L6" s="205"/>
      <c r="M6" s="205"/>
      <c r="N6" s="205"/>
    </row>
    <row r="7" ht="15.75" customHeight="1">
      <c r="A7" s="217" t="s">
        <v>329</v>
      </c>
      <c r="B7" s="218" t="s">
        <v>330</v>
      </c>
      <c r="C7" s="212" t="s">
        <v>331</v>
      </c>
      <c r="D7" s="200"/>
      <c r="E7" s="200"/>
      <c r="F7" s="200"/>
      <c r="G7" s="200"/>
      <c r="H7" s="200"/>
      <c r="I7" s="200"/>
      <c r="J7" s="201"/>
      <c r="K7" s="204"/>
      <c r="L7" s="205"/>
      <c r="M7" s="205"/>
      <c r="N7" s="205"/>
    </row>
    <row r="8" ht="15.75" customHeight="1">
      <c r="A8" s="219"/>
      <c r="B8" s="218" t="s">
        <v>332</v>
      </c>
      <c r="C8" s="212" t="s">
        <v>333</v>
      </c>
      <c r="D8" s="200"/>
      <c r="E8" s="200"/>
      <c r="F8" s="200"/>
      <c r="G8" s="200"/>
      <c r="H8" s="200"/>
      <c r="I8" s="200"/>
      <c r="J8" s="201"/>
      <c r="K8" s="204"/>
      <c r="L8" s="205"/>
      <c r="M8" s="205"/>
      <c r="N8" s="205"/>
    </row>
    <row r="9" ht="15.75" customHeight="1">
      <c r="A9" s="219"/>
      <c r="B9" s="218" t="s">
        <v>334</v>
      </c>
      <c r="C9" s="212" t="s">
        <v>335</v>
      </c>
      <c r="D9" s="200"/>
      <c r="E9" s="200"/>
      <c r="F9" s="200"/>
      <c r="G9" s="200"/>
      <c r="H9" s="200"/>
      <c r="I9" s="200"/>
      <c r="J9" s="201"/>
      <c r="K9" s="204"/>
      <c r="L9" s="205"/>
      <c r="M9" s="205"/>
      <c r="N9" s="205"/>
    </row>
    <row r="10" ht="15.75" customHeight="1">
      <c r="A10" s="220"/>
      <c r="B10" s="218" t="s">
        <v>336</v>
      </c>
      <c r="C10" s="221" t="s">
        <v>337</v>
      </c>
      <c r="D10" s="200"/>
      <c r="E10" s="200"/>
      <c r="F10" s="200"/>
      <c r="G10" s="200"/>
      <c r="H10" s="200"/>
      <c r="I10" s="200"/>
      <c r="J10" s="201"/>
      <c r="K10" s="204"/>
      <c r="L10" s="205"/>
      <c r="M10" s="205"/>
      <c r="N10" s="205"/>
    </row>
    <row r="11" ht="15.75" customHeight="1">
      <c r="A11" s="222"/>
      <c r="B11" s="223"/>
      <c r="C11" s="223"/>
      <c r="D11" s="223"/>
      <c r="E11" s="223"/>
      <c r="F11" s="223"/>
      <c r="G11" s="223"/>
      <c r="H11" s="223"/>
      <c r="I11" s="224"/>
      <c r="J11" s="225"/>
      <c r="K11" s="226"/>
      <c r="L11" s="226"/>
      <c r="M11" s="226"/>
      <c r="N11" s="226"/>
    </row>
    <row r="12" ht="15.75" customHeight="1">
      <c r="A12" s="227" t="s">
        <v>338</v>
      </c>
      <c r="B12" s="200"/>
      <c r="C12" s="200"/>
      <c r="D12" s="200"/>
      <c r="E12" s="200"/>
      <c r="F12" s="200"/>
      <c r="G12" s="200"/>
      <c r="H12" s="200"/>
      <c r="I12" s="200"/>
      <c r="J12" s="228"/>
      <c r="K12" s="229"/>
      <c r="L12" s="77"/>
      <c r="M12" s="77"/>
      <c r="N12" s="77"/>
    </row>
    <row r="13" ht="15.75" customHeight="1" outlineLevel="1">
      <c r="A13" s="230" t="s">
        <v>339</v>
      </c>
      <c r="B13" s="231" t="s">
        <v>118</v>
      </c>
      <c r="C13" s="231" t="s">
        <v>119</v>
      </c>
      <c r="D13" s="231" t="s">
        <v>245</v>
      </c>
      <c r="E13" s="231" t="s">
        <v>340</v>
      </c>
      <c r="F13" s="231" t="s">
        <v>121</v>
      </c>
      <c r="G13" s="231" t="s">
        <v>341</v>
      </c>
      <c r="H13" s="231" t="s">
        <v>123</v>
      </c>
      <c r="I13" s="232" t="s">
        <v>342</v>
      </c>
      <c r="J13" s="232" t="s">
        <v>343</v>
      </c>
      <c r="K13" s="214" t="s">
        <v>344</v>
      </c>
      <c r="L13" s="214" t="s">
        <v>345</v>
      </c>
      <c r="M13" s="214" t="s">
        <v>346</v>
      </c>
      <c r="N13" s="214" t="s">
        <v>347</v>
      </c>
    </row>
    <row r="14" ht="60.0" hidden="1" customHeight="1" outlineLevel="1">
      <c r="A14" s="233" t="s">
        <v>348</v>
      </c>
      <c r="B14" s="234" t="s">
        <v>126</v>
      </c>
      <c r="C14" s="235" t="s">
        <v>349</v>
      </c>
      <c r="D14" s="236"/>
      <c r="E14" s="237" t="s">
        <v>138</v>
      </c>
      <c r="F14" s="238" t="s">
        <v>350</v>
      </c>
      <c r="G14" s="239" t="s">
        <v>351</v>
      </c>
      <c r="H14" s="240"/>
      <c r="I14" s="241"/>
      <c r="J14" s="242"/>
      <c r="K14" s="243" t="s">
        <v>352</v>
      </c>
      <c r="L14" s="244" t="s">
        <v>63</v>
      </c>
      <c r="M14" s="244" t="s">
        <v>63</v>
      </c>
      <c r="N14" s="244"/>
    </row>
    <row r="15" ht="60.0" hidden="1" customHeight="1" outlineLevel="1">
      <c r="A15" s="245"/>
      <c r="B15" s="246"/>
      <c r="C15" s="219"/>
      <c r="D15" s="219"/>
      <c r="E15" s="247" t="s">
        <v>130</v>
      </c>
      <c r="F15" s="248" t="s">
        <v>353</v>
      </c>
      <c r="G15" s="219"/>
      <c r="H15" s="249"/>
      <c r="I15" s="250"/>
      <c r="J15" s="251"/>
      <c r="K15" s="219"/>
      <c r="L15" s="244" t="s">
        <v>63</v>
      </c>
      <c r="M15" s="244" t="s">
        <v>63</v>
      </c>
      <c r="N15" s="244"/>
    </row>
    <row r="16" ht="60.0" hidden="1" customHeight="1" outlineLevel="1">
      <c r="A16" s="245"/>
      <c r="B16" s="246"/>
      <c r="C16" s="220"/>
      <c r="D16" s="220"/>
      <c r="E16" s="247" t="s">
        <v>131</v>
      </c>
      <c r="F16" s="248" t="s">
        <v>354</v>
      </c>
      <c r="G16" s="220"/>
      <c r="H16" s="249"/>
      <c r="I16" s="250"/>
      <c r="J16" s="251"/>
      <c r="K16" s="219"/>
      <c r="L16" s="244" t="s">
        <v>63</v>
      </c>
      <c r="M16" s="244" t="s">
        <v>63</v>
      </c>
      <c r="N16" s="244"/>
    </row>
    <row r="17" ht="60.0" hidden="1" customHeight="1" outlineLevel="1">
      <c r="A17" s="245"/>
      <c r="B17" s="246"/>
      <c r="C17" s="252" t="s">
        <v>355</v>
      </c>
      <c r="D17" s="253"/>
      <c r="E17" s="247" t="s">
        <v>138</v>
      </c>
      <c r="F17" s="248" t="s">
        <v>356</v>
      </c>
      <c r="G17" s="254" t="s">
        <v>357</v>
      </c>
      <c r="H17" s="249"/>
      <c r="I17" s="250"/>
      <c r="J17" s="251"/>
      <c r="K17" s="219"/>
      <c r="L17" s="244" t="s">
        <v>63</v>
      </c>
      <c r="M17" s="244" t="s">
        <v>63</v>
      </c>
      <c r="N17" s="244"/>
    </row>
    <row r="18" ht="60.0" hidden="1" customHeight="1" outlineLevel="1">
      <c r="A18" s="245"/>
      <c r="B18" s="246"/>
      <c r="C18" s="219"/>
      <c r="D18" s="219"/>
      <c r="E18" s="247" t="s">
        <v>130</v>
      </c>
      <c r="F18" s="248" t="s">
        <v>358</v>
      </c>
      <c r="G18" s="219"/>
      <c r="H18" s="249"/>
      <c r="I18" s="250"/>
      <c r="J18" s="251"/>
      <c r="K18" s="219"/>
      <c r="L18" s="244" t="s">
        <v>63</v>
      </c>
      <c r="M18" s="244" t="s">
        <v>63</v>
      </c>
      <c r="N18" s="244"/>
    </row>
    <row r="19" ht="60.0" hidden="1" customHeight="1" outlineLevel="1">
      <c r="A19" s="255"/>
      <c r="B19" s="256"/>
      <c r="C19" s="257"/>
      <c r="D19" s="257"/>
      <c r="E19" s="258" t="s">
        <v>131</v>
      </c>
      <c r="F19" s="259" t="s">
        <v>359</v>
      </c>
      <c r="G19" s="257"/>
      <c r="H19" s="260"/>
      <c r="I19" s="261"/>
      <c r="J19" s="262"/>
      <c r="K19" s="220"/>
      <c r="L19" s="244" t="s">
        <v>63</v>
      </c>
      <c r="M19" s="244" t="s">
        <v>63</v>
      </c>
      <c r="N19" s="244"/>
    </row>
    <row r="20" ht="15.75" customHeight="1" outlineLevel="2">
      <c r="A20" s="263"/>
      <c r="B20" s="264" t="s">
        <v>360</v>
      </c>
      <c r="C20" s="265" t="s">
        <v>361</v>
      </c>
      <c r="D20" s="266" t="s">
        <v>63</v>
      </c>
      <c r="E20" s="267" t="s">
        <v>151</v>
      </c>
      <c r="F20" s="267" t="s">
        <v>362</v>
      </c>
      <c r="G20" s="268" t="s">
        <v>363</v>
      </c>
      <c r="H20" s="269"/>
      <c r="I20" s="270" t="s">
        <v>364</v>
      </c>
      <c r="J20" s="271"/>
      <c r="K20" s="272" t="s">
        <v>365</v>
      </c>
      <c r="L20" s="244" t="s">
        <v>63</v>
      </c>
      <c r="M20" s="244" t="s">
        <v>63</v>
      </c>
      <c r="N20" s="244"/>
    </row>
    <row r="21" ht="75.0" customHeight="1" outlineLevel="1">
      <c r="A21" s="233" t="s">
        <v>366</v>
      </c>
      <c r="B21" s="273" t="s">
        <v>327</v>
      </c>
      <c r="C21" s="274" t="s">
        <v>367</v>
      </c>
      <c r="D21" s="274" t="s">
        <v>368</v>
      </c>
      <c r="E21" s="275" t="s">
        <v>146</v>
      </c>
      <c r="F21" s="276" t="str">
        <f>"Template_"&amp;D21&amp;"_"&amp;E21</f>
        <v>Template_banner1_1200x1200</v>
      </c>
      <c r="G21" s="277" t="s">
        <v>369</v>
      </c>
      <c r="H21" s="70"/>
      <c r="I21" s="278" t="s">
        <v>370</v>
      </c>
      <c r="J21" s="279" t="s">
        <v>63</v>
      </c>
      <c r="K21" s="280" t="s">
        <v>371</v>
      </c>
      <c r="L21" s="281" t="s">
        <v>372</v>
      </c>
      <c r="M21" s="244" t="s">
        <v>63</v>
      </c>
      <c r="N21" s="244"/>
    </row>
    <row r="22" ht="75.0" customHeight="1" outlineLevel="1">
      <c r="A22" s="245"/>
      <c r="B22" s="282"/>
      <c r="C22" s="219"/>
      <c r="D22" s="219"/>
      <c r="E22" s="247" t="s">
        <v>147</v>
      </c>
      <c r="F22" s="248" t="str">
        <f>"Template_"&amp;D21&amp;"_"&amp;E22</f>
        <v>Template_banner1_1200x628</v>
      </c>
      <c r="G22" s="220"/>
      <c r="H22" s="283"/>
      <c r="I22" s="219"/>
      <c r="J22" s="284"/>
      <c r="K22" s="219"/>
      <c r="L22" s="219"/>
      <c r="M22" s="244" t="s">
        <v>63</v>
      </c>
      <c r="N22" s="244"/>
    </row>
    <row r="23" ht="75.0" customHeight="1" outlineLevel="1">
      <c r="A23" s="245"/>
      <c r="B23" s="282"/>
      <c r="C23" s="220"/>
      <c r="D23" s="220"/>
      <c r="E23" s="247" t="s">
        <v>373</v>
      </c>
      <c r="F23" s="248" t="str">
        <f>"Template_"&amp;D21&amp;"_"&amp;E23</f>
        <v>Template_banner1_600x400</v>
      </c>
      <c r="G23" s="250" t="s">
        <v>374</v>
      </c>
      <c r="H23" s="285" t="s">
        <v>375</v>
      </c>
      <c r="I23" s="220"/>
      <c r="J23" s="286"/>
      <c r="K23" s="220"/>
      <c r="L23" s="220"/>
      <c r="M23" s="244" t="s">
        <v>63</v>
      </c>
      <c r="N23" s="244"/>
    </row>
    <row r="24" ht="75.0" customHeight="1" outlineLevel="2">
      <c r="A24" s="245"/>
      <c r="B24" s="282"/>
      <c r="C24" s="287" t="s">
        <v>367</v>
      </c>
      <c r="D24" s="287" t="s">
        <v>376</v>
      </c>
      <c r="E24" s="288" t="s">
        <v>146</v>
      </c>
      <c r="F24" s="289" t="str">
        <f>"Template_"&amp;D24&amp;"_"&amp;E24</f>
        <v>Template_banner2_1200x1200</v>
      </c>
      <c r="G24" s="290" t="s">
        <v>377</v>
      </c>
      <c r="H24" s="70"/>
      <c r="I24" s="291" t="s">
        <v>378</v>
      </c>
      <c r="J24" s="292"/>
      <c r="K24" s="280" t="s">
        <v>379</v>
      </c>
      <c r="L24" s="244" t="s">
        <v>63</v>
      </c>
      <c r="M24" s="244" t="s">
        <v>63</v>
      </c>
      <c r="N24" s="244"/>
    </row>
    <row r="25" ht="75.0" customHeight="1" outlineLevel="2">
      <c r="A25" s="245"/>
      <c r="B25" s="282"/>
      <c r="C25" s="219"/>
      <c r="D25" s="219"/>
      <c r="E25" s="288" t="s">
        <v>147</v>
      </c>
      <c r="F25" s="289" t="str">
        <f>"Template_"&amp;D24&amp;"_"&amp;E25</f>
        <v>Template_banner2_1200x628</v>
      </c>
      <c r="G25" s="220"/>
      <c r="H25" s="283"/>
      <c r="I25" s="219"/>
      <c r="J25" s="284"/>
      <c r="K25" s="219"/>
      <c r="L25" s="244" t="s">
        <v>63</v>
      </c>
      <c r="M25" s="244" t="s">
        <v>63</v>
      </c>
      <c r="N25" s="244"/>
    </row>
    <row r="26" ht="75.0" customHeight="1" outlineLevel="2">
      <c r="A26" s="245"/>
      <c r="B26" s="282"/>
      <c r="C26" s="220"/>
      <c r="D26" s="220"/>
      <c r="E26" s="293" t="s">
        <v>373</v>
      </c>
      <c r="F26" s="289" t="str">
        <f>"Template_"&amp;D24&amp;"_"&amp;E26</f>
        <v>Template_banner2_600x400</v>
      </c>
      <c r="G26" s="294" t="s">
        <v>380</v>
      </c>
      <c r="H26" s="295" t="s">
        <v>375</v>
      </c>
      <c r="I26" s="220"/>
      <c r="J26" s="286"/>
      <c r="K26" s="220"/>
      <c r="L26" s="244" t="s">
        <v>63</v>
      </c>
      <c r="M26" s="244" t="s">
        <v>63</v>
      </c>
      <c r="N26" s="244"/>
    </row>
    <row r="27" ht="75.0" customHeight="1" outlineLevel="1">
      <c r="A27" s="245"/>
      <c r="B27" s="282"/>
      <c r="C27" s="296" t="s">
        <v>367</v>
      </c>
      <c r="D27" s="296" t="s">
        <v>381</v>
      </c>
      <c r="E27" s="297" t="s">
        <v>146</v>
      </c>
      <c r="F27" s="298" t="str">
        <f>"Template_"&amp;D27&amp;"_"&amp;E27</f>
        <v>Template_banner3_1200x1200</v>
      </c>
      <c r="G27" s="299" t="s">
        <v>382</v>
      </c>
      <c r="H27" s="70"/>
      <c r="I27" s="300" t="s">
        <v>383</v>
      </c>
      <c r="J27" s="301" t="str">
        <f>'Creative Review'!I9</f>
        <v/>
      </c>
      <c r="K27" s="302" t="s">
        <v>384</v>
      </c>
      <c r="L27" s="281" t="s">
        <v>385</v>
      </c>
      <c r="M27" s="244" t="s">
        <v>63</v>
      </c>
      <c r="N27" s="244"/>
    </row>
    <row r="28" ht="75.0" customHeight="1" outlineLevel="1">
      <c r="A28" s="245"/>
      <c r="B28" s="282"/>
      <c r="C28" s="219"/>
      <c r="D28" s="219"/>
      <c r="E28" s="297" t="s">
        <v>147</v>
      </c>
      <c r="F28" s="298" t="str">
        <f>"Template_"&amp;D27&amp;"_"&amp;E28</f>
        <v>Template_banner3_1200x628</v>
      </c>
      <c r="G28" s="220"/>
      <c r="H28" s="283"/>
      <c r="I28" s="219"/>
      <c r="J28" s="301" t="str">
        <f>'Creative Review'!I10</f>
        <v/>
      </c>
      <c r="K28" s="303"/>
      <c r="L28" s="219"/>
      <c r="M28" s="244" t="s">
        <v>63</v>
      </c>
      <c r="N28" s="244"/>
    </row>
    <row r="29" ht="75.0" customHeight="1" outlineLevel="1">
      <c r="A29" s="245"/>
      <c r="B29" s="282"/>
      <c r="C29" s="220"/>
      <c r="D29" s="220"/>
      <c r="E29" s="297" t="s">
        <v>373</v>
      </c>
      <c r="F29" s="298" t="str">
        <f>"Template_"&amp;D27&amp;"_"&amp;E29</f>
        <v>Template_banner3_600x400</v>
      </c>
      <c r="G29" s="304" t="s">
        <v>386</v>
      </c>
      <c r="H29" s="305" t="s">
        <v>375</v>
      </c>
      <c r="I29" s="220"/>
      <c r="J29" s="301" t="str">
        <f>'Creative Review'!I11</f>
        <v/>
      </c>
      <c r="K29" s="306"/>
      <c r="L29" s="220"/>
      <c r="M29" s="244" t="s">
        <v>63</v>
      </c>
      <c r="N29" s="244"/>
    </row>
    <row r="30" ht="75.0" customHeight="1" outlineLevel="1">
      <c r="A30" s="245"/>
      <c r="B30" s="282"/>
      <c r="C30" s="307" t="s">
        <v>367</v>
      </c>
      <c r="D30" s="307" t="s">
        <v>387</v>
      </c>
      <c r="E30" s="308" t="s">
        <v>146</v>
      </c>
      <c r="F30" s="309" t="str">
        <f>"Template_"&amp;D30&amp;"_"&amp;E30</f>
        <v>Template_banner4_1200x1200</v>
      </c>
      <c r="G30" s="310" t="s">
        <v>388</v>
      </c>
      <c r="H30" s="311"/>
      <c r="I30" s="312" t="s">
        <v>389</v>
      </c>
      <c r="J30" s="301"/>
      <c r="K30" s="313" t="s">
        <v>390</v>
      </c>
      <c r="L30" s="244" t="s">
        <v>63</v>
      </c>
      <c r="M30" s="244" t="s">
        <v>63</v>
      </c>
      <c r="N30" s="314"/>
    </row>
    <row r="31" ht="111.0" customHeight="1" outlineLevel="1">
      <c r="A31" s="245"/>
      <c r="B31" s="282"/>
      <c r="C31" s="219"/>
      <c r="D31" s="219"/>
      <c r="E31" s="308" t="s">
        <v>147</v>
      </c>
      <c r="F31" s="309" t="str">
        <f>"Template_"&amp;D30&amp;"_"&amp;E31</f>
        <v>Template_banner4_1200x628</v>
      </c>
      <c r="G31" s="220"/>
      <c r="H31" s="158"/>
      <c r="I31" s="219"/>
      <c r="J31" s="301"/>
      <c r="K31" s="303"/>
      <c r="L31" s="244" t="s">
        <v>63</v>
      </c>
      <c r="M31" s="244" t="s">
        <v>63</v>
      </c>
      <c r="N31" s="219"/>
    </row>
    <row r="32" ht="75.0" customHeight="1" outlineLevel="1">
      <c r="A32" s="245"/>
      <c r="B32" s="282"/>
      <c r="C32" s="220"/>
      <c r="D32" s="220"/>
      <c r="E32" s="308" t="s">
        <v>373</v>
      </c>
      <c r="F32" s="309" t="str">
        <f>"Template_"&amp;D30&amp;"_"&amp;E32</f>
        <v>Template_banner4_600x400</v>
      </c>
      <c r="G32" s="315" t="s">
        <v>391</v>
      </c>
      <c r="H32" s="316" t="s">
        <v>375</v>
      </c>
      <c r="I32" s="317"/>
      <c r="J32" s="301"/>
      <c r="K32" s="306"/>
      <c r="L32" s="244" t="s">
        <v>63</v>
      </c>
      <c r="M32" s="244" t="s">
        <v>63</v>
      </c>
      <c r="N32" s="220"/>
    </row>
    <row r="33" ht="75.0" customHeight="1" outlineLevel="1">
      <c r="A33" s="245"/>
      <c r="B33" s="282"/>
      <c r="C33" s="318" t="s">
        <v>367</v>
      </c>
      <c r="D33" s="318" t="s">
        <v>392</v>
      </c>
      <c r="E33" s="319" t="s">
        <v>146</v>
      </c>
      <c r="F33" s="320" t="str">
        <f>"Template_"&amp;D33&amp;"_"&amp;E33</f>
        <v>Template_banner5_1200x1200</v>
      </c>
      <c r="G33" s="321" t="s">
        <v>393</v>
      </c>
      <c r="H33" s="322"/>
      <c r="I33" s="323" t="s">
        <v>394</v>
      </c>
      <c r="J33" s="324" t="str">
        <f>'Creative Review'!J9</f>
        <v>https://shopee.tw/product-i.31171487.25271170536</v>
      </c>
      <c r="K33" s="313" t="s">
        <v>395</v>
      </c>
      <c r="L33" s="244" t="s">
        <v>63</v>
      </c>
      <c r="M33" s="244" t="s">
        <v>63</v>
      </c>
      <c r="N33" s="314"/>
    </row>
    <row r="34" ht="111.0" customHeight="1" outlineLevel="1">
      <c r="A34" s="245"/>
      <c r="B34" s="282"/>
      <c r="C34" s="219"/>
      <c r="D34" s="219"/>
      <c r="E34" s="319" t="s">
        <v>147</v>
      </c>
      <c r="F34" s="320" t="str">
        <f>"Template_"&amp;D33&amp;"_"&amp;E34</f>
        <v>Template_banner5_1200x628</v>
      </c>
      <c r="G34" s="220"/>
      <c r="H34" s="158"/>
      <c r="I34" s="219"/>
      <c r="J34" s="324" t="str">
        <f>'Creative Review'!J10</f>
        <v>https://shopee.tw/product-i.95739292.41604002354</v>
      </c>
      <c r="K34" s="303"/>
      <c r="L34" s="244" t="s">
        <v>63</v>
      </c>
      <c r="M34" s="244" t="s">
        <v>63</v>
      </c>
      <c r="N34" s="219"/>
    </row>
    <row r="35" ht="75.0" customHeight="1" outlineLevel="1">
      <c r="A35" s="245"/>
      <c r="B35" s="282"/>
      <c r="C35" s="220"/>
      <c r="D35" s="220"/>
      <c r="E35" s="319" t="s">
        <v>373</v>
      </c>
      <c r="F35" s="320" t="str">
        <f>"Template_"&amp;D33&amp;"_"&amp;E35</f>
        <v>Template_banner5_600x400</v>
      </c>
      <c r="G35" s="325" t="s">
        <v>396</v>
      </c>
      <c r="H35" s="326" t="s">
        <v>375</v>
      </c>
      <c r="I35" s="317"/>
      <c r="J35" s="301" t="str">
        <f>'Creative Review'!K11</f>
        <v/>
      </c>
      <c r="K35" s="306"/>
      <c r="L35" s="244" t="s">
        <v>63</v>
      </c>
      <c r="M35" s="244" t="s">
        <v>63</v>
      </c>
      <c r="N35" s="220"/>
    </row>
    <row r="36" ht="75.0" customHeight="1" outlineLevel="1">
      <c r="A36" s="245"/>
      <c r="B36" s="282"/>
      <c r="C36" s="274" t="s">
        <v>367</v>
      </c>
      <c r="D36" s="274" t="s">
        <v>397</v>
      </c>
      <c r="E36" s="275" t="s">
        <v>146</v>
      </c>
      <c r="F36" s="276" t="str">
        <f>"Template_"&amp;D36&amp;"_"&amp;E36</f>
        <v>Template_banner6_1200x1200</v>
      </c>
      <c r="G36" s="277" t="s">
        <v>398</v>
      </c>
      <c r="H36" s="70"/>
      <c r="I36" s="278" t="s">
        <v>399</v>
      </c>
      <c r="J36" s="324" t="str">
        <f>'Creative Review'!K9</f>
        <v>https://shopee.tw/product-i.364593558.9424240185</v>
      </c>
      <c r="K36" s="327"/>
      <c r="L36" s="147"/>
      <c r="M36" s="147"/>
      <c r="N36" s="328"/>
    </row>
    <row r="37" ht="75.0" customHeight="1" outlineLevel="1">
      <c r="A37" s="245"/>
      <c r="B37" s="282"/>
      <c r="C37" s="219"/>
      <c r="D37" s="219"/>
      <c r="E37" s="247" t="s">
        <v>147</v>
      </c>
      <c r="F37" s="248" t="str">
        <f>"Template_"&amp;D36&amp;"_"&amp;E37</f>
        <v>Template_banner6_1200x628</v>
      </c>
      <c r="G37" s="220"/>
      <c r="H37" s="283"/>
      <c r="I37" s="219"/>
      <c r="J37" s="329" t="str">
        <f>'Creative Review'!K10</f>
        <v>https://shopee.tw/product-i.279502765.55405612909</v>
      </c>
      <c r="K37" s="327"/>
      <c r="L37" s="147"/>
      <c r="M37" s="147"/>
      <c r="N37" s="328"/>
    </row>
    <row r="38" ht="75.0" customHeight="1" outlineLevel="1">
      <c r="A38" s="245"/>
      <c r="B38" s="282"/>
      <c r="C38" s="220"/>
      <c r="D38" s="220"/>
      <c r="E38" s="330" t="s">
        <v>373</v>
      </c>
      <c r="F38" s="248" t="str">
        <f>"Template_"&amp;D36&amp;"_"&amp;E38</f>
        <v>Template_banner6_600x400</v>
      </c>
      <c r="G38" s="261" t="s">
        <v>374</v>
      </c>
      <c r="H38" s="285" t="s">
        <v>375</v>
      </c>
      <c r="I38" s="220"/>
      <c r="J38" s="301" t="str">
        <f>'Creative Review'!K14</f>
        <v/>
      </c>
      <c r="K38" s="327"/>
      <c r="L38" s="147"/>
      <c r="M38" s="147"/>
      <c r="N38" s="328"/>
    </row>
    <row r="39" ht="75.0" customHeight="1" outlineLevel="1">
      <c r="A39" s="245"/>
      <c r="B39" s="282"/>
      <c r="C39" s="287" t="s">
        <v>367</v>
      </c>
      <c r="D39" s="287" t="s">
        <v>400</v>
      </c>
      <c r="E39" s="288" t="s">
        <v>146</v>
      </c>
      <c r="F39" s="289" t="str">
        <f>"Template_"&amp;D39&amp;"_"&amp;E39</f>
        <v>Template_banner7_1200x1200</v>
      </c>
      <c r="G39" s="290" t="s">
        <v>401</v>
      </c>
      <c r="H39" s="70"/>
      <c r="I39" s="291" t="s">
        <v>402</v>
      </c>
      <c r="J39" s="301" t="str">
        <f>'Creative Review'!K15</f>
        <v/>
      </c>
      <c r="K39" s="327"/>
      <c r="L39" s="147"/>
      <c r="M39" s="147"/>
      <c r="N39" s="328"/>
    </row>
    <row r="40" ht="75.0" customHeight="1" outlineLevel="1">
      <c r="A40" s="245"/>
      <c r="B40" s="282"/>
      <c r="C40" s="219"/>
      <c r="D40" s="219"/>
      <c r="E40" s="288" t="s">
        <v>147</v>
      </c>
      <c r="F40" s="289" t="str">
        <f>"Template_"&amp;D39&amp;"_"&amp;E40</f>
        <v>Template_banner7_1200x628</v>
      </c>
      <c r="G40" s="220"/>
      <c r="H40" s="283"/>
      <c r="I40" s="219"/>
      <c r="J40" s="301" t="str">
        <f>'Creative Review'!K16</f>
        <v/>
      </c>
      <c r="K40" s="327"/>
      <c r="L40" s="147"/>
      <c r="M40" s="147"/>
      <c r="N40" s="328"/>
    </row>
    <row r="41" ht="75.0" customHeight="1" outlineLevel="1">
      <c r="A41" s="255"/>
      <c r="B41" s="331"/>
      <c r="C41" s="220"/>
      <c r="D41" s="220"/>
      <c r="E41" s="293" t="s">
        <v>373</v>
      </c>
      <c r="F41" s="332" t="str">
        <f>"Template_"&amp;D39&amp;"_"&amp;E41</f>
        <v>Template_banner7_600x400</v>
      </c>
      <c r="G41" s="333" t="s">
        <v>403</v>
      </c>
      <c r="H41" s="334" t="s">
        <v>375</v>
      </c>
      <c r="I41" s="220"/>
      <c r="J41" s="335" t="str">
        <f>'Creative Review'!K17</f>
        <v/>
      </c>
      <c r="K41" s="327"/>
      <c r="L41" s="147"/>
      <c r="M41" s="147"/>
      <c r="N41" s="328"/>
    </row>
    <row r="42" ht="15.75" customHeight="1">
      <c r="A42" s="336" t="s">
        <v>404</v>
      </c>
      <c r="B42" s="337"/>
      <c r="C42" s="337"/>
      <c r="D42" s="337"/>
      <c r="E42" s="337"/>
      <c r="F42" s="337"/>
      <c r="G42" s="337"/>
      <c r="H42" s="337"/>
      <c r="I42" s="337"/>
      <c r="J42" s="337"/>
      <c r="K42" s="76"/>
      <c r="L42" s="338"/>
      <c r="M42" s="338"/>
      <c r="N42" s="338"/>
    </row>
    <row r="43" ht="15.75" hidden="1" customHeight="1" outlineLevel="1">
      <c r="A43" s="339" t="s">
        <v>339</v>
      </c>
      <c r="B43" s="340" t="s">
        <v>405</v>
      </c>
      <c r="C43" s="341"/>
      <c r="D43" s="342" t="s">
        <v>245</v>
      </c>
      <c r="E43" s="343" t="s">
        <v>406</v>
      </c>
      <c r="F43" s="344" t="s">
        <v>290</v>
      </c>
      <c r="G43" s="344" t="s">
        <v>407</v>
      </c>
      <c r="H43" s="345" t="s">
        <v>408</v>
      </c>
      <c r="I43" s="346" t="s">
        <v>409</v>
      </c>
      <c r="J43" s="347"/>
      <c r="K43" s="348"/>
      <c r="L43" s="349"/>
      <c r="M43" s="350"/>
      <c r="N43" s="350"/>
    </row>
    <row r="44" ht="75.0" hidden="1" customHeight="1" outlineLevel="1">
      <c r="A44" s="351" t="s">
        <v>410</v>
      </c>
      <c r="B44" s="352" t="s">
        <v>411</v>
      </c>
      <c r="C44" s="353"/>
      <c r="D44" s="354" t="s">
        <v>368</v>
      </c>
      <c r="E44" s="355"/>
      <c r="F44" s="356"/>
      <c r="G44" s="357"/>
      <c r="H44" s="357"/>
      <c r="I44" s="357"/>
      <c r="J44" s="358"/>
      <c r="K44" s="359"/>
      <c r="L44" s="349"/>
      <c r="M44" s="360"/>
      <c r="N44" s="360"/>
    </row>
    <row r="45" ht="75.0" hidden="1" customHeight="1" outlineLevel="1">
      <c r="A45" s="245"/>
      <c r="B45" s="361"/>
      <c r="C45" s="362"/>
      <c r="D45" s="363" t="s">
        <v>376</v>
      </c>
      <c r="E45" s="355"/>
      <c r="F45" s="356"/>
      <c r="G45" s="357"/>
      <c r="H45" s="357"/>
      <c r="I45" s="357"/>
      <c r="J45" s="358"/>
      <c r="K45" s="359"/>
      <c r="L45" s="349"/>
      <c r="M45" s="360"/>
      <c r="N45" s="360"/>
    </row>
    <row r="46" ht="75.0" hidden="1" customHeight="1" outlineLevel="1">
      <c r="A46" s="245"/>
      <c r="B46" s="361"/>
      <c r="C46" s="362"/>
      <c r="D46" s="364" t="s">
        <v>381</v>
      </c>
      <c r="E46" s="355"/>
      <c r="F46" s="356"/>
      <c r="G46" s="357"/>
      <c r="H46" s="357"/>
      <c r="I46" s="357"/>
      <c r="J46" s="358"/>
      <c r="K46" s="359"/>
      <c r="L46" s="349"/>
      <c r="M46" s="360"/>
      <c r="N46" s="360"/>
    </row>
    <row r="47" ht="75.0" hidden="1" customHeight="1" outlineLevel="1">
      <c r="A47" s="245"/>
      <c r="B47" s="361"/>
      <c r="C47" s="362"/>
      <c r="D47" s="365" t="s">
        <v>387</v>
      </c>
      <c r="E47" s="355"/>
      <c r="F47" s="356"/>
      <c r="G47" s="357"/>
      <c r="H47" s="357"/>
      <c r="I47" s="357"/>
      <c r="J47" s="358"/>
      <c r="K47" s="359"/>
      <c r="L47" s="349"/>
      <c r="M47" s="360"/>
      <c r="N47" s="360"/>
    </row>
    <row r="48" ht="75.0" hidden="1" customHeight="1" outlineLevel="1">
      <c r="A48" s="245"/>
      <c r="B48" s="361"/>
      <c r="C48" s="362"/>
      <c r="D48" s="366" t="s">
        <v>392</v>
      </c>
      <c r="E48" s="355"/>
      <c r="F48" s="356"/>
      <c r="G48" s="357"/>
      <c r="H48" s="357"/>
      <c r="I48" s="357"/>
      <c r="J48" s="358"/>
      <c r="K48" s="359"/>
      <c r="L48" s="349"/>
      <c r="M48" s="360"/>
      <c r="N48" s="360"/>
    </row>
    <row r="49" ht="75.0" hidden="1" customHeight="1" outlineLevel="1">
      <c r="A49" s="245"/>
      <c r="B49" s="361"/>
      <c r="C49" s="362"/>
      <c r="D49" s="319" t="s">
        <v>397</v>
      </c>
      <c r="E49" s="355"/>
      <c r="F49" s="356"/>
      <c r="G49" s="357"/>
      <c r="H49" s="357"/>
      <c r="I49" s="357"/>
      <c r="J49" s="367"/>
      <c r="K49" s="368"/>
      <c r="L49" s="349"/>
      <c r="M49" s="360"/>
      <c r="N49" s="360"/>
    </row>
    <row r="50" ht="75.0" hidden="1" customHeight="1" outlineLevel="1">
      <c r="A50" s="245"/>
      <c r="B50" s="369"/>
      <c r="C50" s="370"/>
      <c r="D50" s="371" t="s">
        <v>400</v>
      </c>
      <c r="E50" s="372"/>
      <c r="F50" s="33"/>
      <c r="G50" s="373"/>
      <c r="H50" s="357"/>
      <c r="I50" s="357"/>
      <c r="J50" s="367"/>
      <c r="K50" s="368"/>
      <c r="L50" s="349"/>
      <c r="M50" s="360"/>
      <c r="N50" s="360"/>
    </row>
    <row r="51" ht="15.75" customHeight="1" outlineLevel="1">
      <c r="A51" s="245"/>
      <c r="B51" s="374"/>
      <c r="C51" s="375"/>
      <c r="D51" s="374"/>
      <c r="E51" s="375"/>
      <c r="F51" s="376"/>
      <c r="G51" s="377"/>
      <c r="H51" s="347"/>
      <c r="I51" s="348"/>
      <c r="J51" s="368"/>
      <c r="K51" s="368"/>
      <c r="L51" s="349"/>
      <c r="M51" s="360"/>
      <c r="N51" s="360"/>
    </row>
    <row r="52" ht="15.75" customHeight="1" outlineLevel="1">
      <c r="A52" s="245"/>
      <c r="B52" s="378" t="s">
        <v>118</v>
      </c>
      <c r="C52" s="378" t="s">
        <v>119</v>
      </c>
      <c r="D52" s="378" t="s">
        <v>245</v>
      </c>
      <c r="E52" s="378" t="s">
        <v>340</v>
      </c>
      <c r="F52" s="378" t="s">
        <v>121</v>
      </c>
      <c r="G52" s="378" t="s">
        <v>412</v>
      </c>
      <c r="H52" s="379"/>
      <c r="I52" s="380"/>
      <c r="J52" s="380"/>
      <c r="K52" s="380"/>
      <c r="L52" s="381"/>
      <c r="M52" s="381"/>
      <c r="N52" s="381"/>
    </row>
    <row r="53" ht="15.75" customHeight="1" outlineLevel="1">
      <c r="A53" s="245"/>
      <c r="B53" s="382" t="s">
        <v>413</v>
      </c>
      <c r="C53" s="235" t="s">
        <v>367</v>
      </c>
      <c r="D53" s="383" t="str">
        <f>D44</f>
        <v>banner1</v>
      </c>
      <c r="E53" s="237" t="s">
        <v>146</v>
      </c>
      <c r="F53" s="238" t="str">
        <f t="shared" ref="F53:F56" si="2">"UAC/Pmax/LineLAP_"&amp;$D$53&amp;"_"&amp;E53</f>
        <v>UAC/Pmax/LineLAP_banner1_1200x1200</v>
      </c>
      <c r="G53" s="384" t="s">
        <v>414</v>
      </c>
      <c r="H53" s="385"/>
      <c r="I53" s="380"/>
      <c r="J53" s="380"/>
      <c r="K53" s="380"/>
      <c r="L53" s="381"/>
      <c r="M53" s="381"/>
      <c r="N53" s="381"/>
    </row>
    <row r="54" ht="15.75" customHeight="1" outlineLevel="1">
      <c r="A54" s="245"/>
      <c r="B54" s="246"/>
      <c r="C54" s="219"/>
      <c r="D54" s="219"/>
      <c r="E54" s="247" t="s">
        <v>147</v>
      </c>
      <c r="F54" s="248" t="str">
        <f t="shared" si="2"/>
        <v>UAC/Pmax/LineLAP_banner1_1200x628</v>
      </c>
      <c r="G54" s="386"/>
      <c r="H54" s="385"/>
      <c r="I54" s="380"/>
      <c r="J54" s="380"/>
      <c r="K54" s="380"/>
      <c r="L54" s="381"/>
      <c r="M54" s="381"/>
      <c r="N54" s="381"/>
    </row>
    <row r="55" ht="15.75" customHeight="1" outlineLevel="1">
      <c r="A55" s="245"/>
      <c r="B55" s="246"/>
      <c r="C55" s="219"/>
      <c r="D55" s="219"/>
      <c r="E55" s="247" t="s">
        <v>148</v>
      </c>
      <c r="F55" s="248" t="str">
        <f t="shared" si="2"/>
        <v>UAC/Pmax/LineLAP_banner1_960x1200</v>
      </c>
      <c r="G55" s="386"/>
      <c r="I55" s="380"/>
      <c r="J55" s="380"/>
      <c r="K55" s="380"/>
      <c r="L55" s="381"/>
      <c r="M55" s="381"/>
      <c r="N55" s="381"/>
    </row>
    <row r="56" ht="15.75" customHeight="1" outlineLevel="1">
      <c r="A56" s="245"/>
      <c r="B56" s="246"/>
      <c r="C56" s="219"/>
      <c r="D56" s="220"/>
      <c r="E56" s="247" t="s">
        <v>373</v>
      </c>
      <c r="F56" s="248" t="str">
        <f t="shared" si="2"/>
        <v>UAC/Pmax/LineLAP_banner1_600x400</v>
      </c>
      <c r="G56" s="386"/>
      <c r="I56" s="380"/>
      <c r="J56" s="380"/>
      <c r="K56" s="380"/>
      <c r="L56" s="381"/>
      <c r="M56" s="381"/>
      <c r="N56" s="381"/>
    </row>
    <row r="57" ht="15.75" customHeight="1" outlineLevel="1">
      <c r="A57" s="245"/>
      <c r="B57" s="246"/>
      <c r="C57" s="219"/>
      <c r="D57" s="387" t="str">
        <f>D45</f>
        <v>banner2</v>
      </c>
      <c r="E57" s="288" t="s">
        <v>146</v>
      </c>
      <c r="F57" s="289" t="str">
        <f t="shared" ref="F57:F60" si="3">"UAC/Pmax/LineLAP_"&amp;$D$57&amp;"_"&amp;E57</f>
        <v>UAC/Pmax/LineLAP_banner2_1200x1200</v>
      </c>
      <c r="G57" s="386"/>
      <c r="H57" s="385"/>
      <c r="I57" s="380"/>
      <c r="J57" s="380"/>
      <c r="K57" s="380"/>
      <c r="L57" s="381"/>
      <c r="M57" s="381"/>
      <c r="N57" s="381"/>
    </row>
    <row r="58" ht="15.75" customHeight="1" outlineLevel="1">
      <c r="A58" s="245"/>
      <c r="B58" s="246"/>
      <c r="C58" s="219"/>
      <c r="D58" s="219"/>
      <c r="E58" s="288" t="s">
        <v>147</v>
      </c>
      <c r="F58" s="289" t="str">
        <f t="shared" si="3"/>
        <v>UAC/Pmax/LineLAP_banner2_1200x628</v>
      </c>
      <c r="G58" s="386"/>
      <c r="H58" s="385"/>
      <c r="I58" s="380"/>
      <c r="J58" s="380"/>
      <c r="K58" s="380"/>
      <c r="L58" s="381"/>
      <c r="M58" s="381"/>
      <c r="N58" s="381"/>
    </row>
    <row r="59" ht="15.75" customHeight="1" outlineLevel="1">
      <c r="A59" s="245"/>
      <c r="B59" s="246"/>
      <c r="C59" s="219"/>
      <c r="D59" s="219"/>
      <c r="E59" s="288" t="s">
        <v>148</v>
      </c>
      <c r="F59" s="289" t="str">
        <f t="shared" si="3"/>
        <v>UAC/Pmax/LineLAP_banner2_960x1200</v>
      </c>
      <c r="G59" s="386"/>
      <c r="H59" s="379"/>
      <c r="I59" s="380"/>
      <c r="J59" s="380"/>
      <c r="K59" s="380"/>
      <c r="L59" s="381"/>
      <c r="M59" s="381"/>
      <c r="N59" s="381"/>
    </row>
    <row r="60" ht="15.75" customHeight="1" outlineLevel="1">
      <c r="A60" s="245"/>
      <c r="B60" s="246"/>
      <c r="C60" s="219"/>
      <c r="D60" s="220"/>
      <c r="E60" s="288" t="s">
        <v>373</v>
      </c>
      <c r="F60" s="289" t="str">
        <f t="shared" si="3"/>
        <v>UAC/Pmax/LineLAP_banner2_600x400</v>
      </c>
      <c r="G60" s="386"/>
      <c r="H60" s="379"/>
      <c r="I60" s="380"/>
      <c r="J60" s="380"/>
      <c r="K60" s="380"/>
      <c r="L60" s="381"/>
      <c r="M60" s="381"/>
      <c r="N60" s="381"/>
    </row>
    <row r="61" ht="15.75" customHeight="1" outlineLevel="1">
      <c r="A61" s="245"/>
      <c r="B61" s="246"/>
      <c r="C61" s="219"/>
      <c r="D61" s="388" t="str">
        <f>D46</f>
        <v>banner3</v>
      </c>
      <c r="E61" s="297" t="s">
        <v>146</v>
      </c>
      <c r="F61" s="298" t="str">
        <f t="shared" ref="F61:F64" si="4">"UAC/Pmax/LineLAP_"&amp;$D$61&amp;"_"&amp;E61</f>
        <v>UAC/Pmax/LineLAP_banner3_1200x1200</v>
      </c>
      <c r="G61" s="386"/>
      <c r="H61" s="379"/>
      <c r="I61" s="380"/>
      <c r="J61" s="380"/>
      <c r="K61" s="380"/>
      <c r="L61" s="381"/>
      <c r="M61" s="381"/>
      <c r="N61" s="381"/>
    </row>
    <row r="62" ht="15.75" customHeight="1" outlineLevel="1">
      <c r="A62" s="245"/>
      <c r="B62" s="246"/>
      <c r="C62" s="219"/>
      <c r="D62" s="219"/>
      <c r="E62" s="297" t="s">
        <v>147</v>
      </c>
      <c r="F62" s="298" t="str">
        <f t="shared" si="4"/>
        <v>UAC/Pmax/LineLAP_banner3_1200x628</v>
      </c>
      <c r="G62" s="386"/>
      <c r="H62" s="379"/>
      <c r="I62" s="380"/>
      <c r="J62" s="380"/>
      <c r="K62" s="380"/>
      <c r="L62" s="381"/>
      <c r="M62" s="381"/>
      <c r="N62" s="381"/>
    </row>
    <row r="63" ht="15.75" customHeight="1" outlineLevel="1">
      <c r="A63" s="245"/>
      <c r="B63" s="246"/>
      <c r="C63" s="219"/>
      <c r="D63" s="219"/>
      <c r="E63" s="297" t="s">
        <v>148</v>
      </c>
      <c r="F63" s="298" t="str">
        <f t="shared" si="4"/>
        <v>UAC/Pmax/LineLAP_banner3_960x1200</v>
      </c>
      <c r="G63" s="386"/>
      <c r="H63" s="379"/>
      <c r="I63" s="380"/>
      <c r="J63" s="380"/>
      <c r="K63" s="380"/>
      <c r="L63" s="381"/>
      <c r="M63" s="381"/>
      <c r="N63" s="381"/>
    </row>
    <row r="64" ht="15.75" customHeight="1" outlineLevel="1">
      <c r="A64" s="245"/>
      <c r="B64" s="246"/>
      <c r="C64" s="219"/>
      <c r="D64" s="220"/>
      <c r="E64" s="297" t="s">
        <v>373</v>
      </c>
      <c r="F64" s="298" t="str">
        <f t="shared" si="4"/>
        <v>UAC/Pmax/LineLAP_banner3_600x400</v>
      </c>
      <c r="G64" s="386"/>
      <c r="H64" s="379"/>
      <c r="I64" s="380"/>
      <c r="J64" s="380"/>
      <c r="K64" s="380"/>
      <c r="L64" s="381"/>
      <c r="M64" s="381"/>
      <c r="N64" s="381"/>
    </row>
    <row r="65" ht="15.75" customHeight="1" outlineLevel="1">
      <c r="A65" s="245"/>
      <c r="B65" s="246"/>
      <c r="C65" s="219"/>
      <c r="D65" s="389" t="s">
        <v>387</v>
      </c>
      <c r="E65" s="390" t="s">
        <v>146</v>
      </c>
      <c r="F65" s="391" t="str">
        <f t="shared" ref="F65:F68" si="5">"UAC/Pmax/LineLAP_"&amp;$D$65&amp;"_"&amp;E65</f>
        <v>UAC/Pmax/LineLAP_banner4_1200x1200</v>
      </c>
      <c r="G65" s="386"/>
      <c r="H65" s="379"/>
      <c r="I65" s="380"/>
      <c r="J65" s="380"/>
      <c r="K65" s="380"/>
      <c r="L65" s="381"/>
      <c r="M65" s="381"/>
      <c r="N65" s="381"/>
    </row>
    <row r="66" ht="15.75" customHeight="1" outlineLevel="1">
      <c r="A66" s="245"/>
      <c r="B66" s="246"/>
      <c r="C66" s="219"/>
      <c r="D66" s="392"/>
      <c r="E66" s="390" t="s">
        <v>147</v>
      </c>
      <c r="F66" s="391" t="str">
        <f t="shared" si="5"/>
        <v>UAC/Pmax/LineLAP_banner4_1200x628</v>
      </c>
      <c r="G66" s="386"/>
      <c r="H66" s="379"/>
      <c r="I66" s="380"/>
      <c r="J66" s="380"/>
      <c r="K66" s="380"/>
      <c r="L66" s="381"/>
      <c r="M66" s="381"/>
      <c r="N66" s="381"/>
    </row>
    <row r="67" ht="15.75" customHeight="1" outlineLevel="1">
      <c r="A67" s="245"/>
      <c r="B67" s="246"/>
      <c r="C67" s="219"/>
      <c r="D67" s="392"/>
      <c r="E67" s="390" t="s">
        <v>148</v>
      </c>
      <c r="F67" s="391" t="str">
        <f t="shared" si="5"/>
        <v>UAC/Pmax/LineLAP_banner4_960x1200</v>
      </c>
      <c r="G67" s="386"/>
      <c r="H67" s="379"/>
      <c r="I67" s="380"/>
      <c r="J67" s="380"/>
      <c r="K67" s="380"/>
      <c r="L67" s="381"/>
      <c r="M67" s="381"/>
      <c r="N67" s="381"/>
    </row>
    <row r="68" ht="15.75" customHeight="1" outlineLevel="1">
      <c r="A68" s="245"/>
      <c r="B68" s="246"/>
      <c r="C68" s="219"/>
      <c r="D68" s="393"/>
      <c r="E68" s="390" t="s">
        <v>373</v>
      </c>
      <c r="F68" s="391" t="str">
        <f t="shared" si="5"/>
        <v>UAC/Pmax/LineLAP_banner4_600x400</v>
      </c>
      <c r="G68" s="386"/>
      <c r="H68" s="379"/>
      <c r="I68" s="380"/>
      <c r="J68" s="380"/>
      <c r="K68" s="380"/>
      <c r="L68" s="381"/>
      <c r="M68" s="381"/>
      <c r="N68" s="381"/>
    </row>
    <row r="69" ht="15.75" customHeight="1" outlineLevel="1">
      <c r="A69" s="245"/>
      <c r="B69" s="246"/>
      <c r="C69" s="219"/>
      <c r="D69" s="394" t="str">
        <f>D48</f>
        <v>banner5</v>
      </c>
      <c r="E69" s="308" t="s">
        <v>146</v>
      </c>
      <c r="F69" s="309" t="str">
        <f t="shared" ref="F69:F72" si="6">"UAC/Pmax/LineLAP_"&amp;$D$69&amp;"_"&amp;E69</f>
        <v>UAC/Pmax/LineLAP_banner5_1200x1200</v>
      </c>
      <c r="G69" s="386"/>
      <c r="H69" s="395"/>
      <c r="I69" s="380"/>
      <c r="J69" s="380"/>
      <c r="K69" s="380"/>
      <c r="L69" s="381"/>
      <c r="M69" s="381"/>
      <c r="N69" s="381"/>
    </row>
    <row r="70" ht="15.75" customHeight="1" outlineLevel="1">
      <c r="A70" s="245"/>
      <c r="B70" s="246"/>
      <c r="C70" s="219"/>
      <c r="D70" s="219"/>
      <c r="E70" s="308" t="s">
        <v>147</v>
      </c>
      <c r="F70" s="309" t="str">
        <f t="shared" si="6"/>
        <v>UAC/Pmax/LineLAP_banner5_1200x628</v>
      </c>
      <c r="G70" s="386"/>
      <c r="H70" s="379"/>
      <c r="I70" s="380"/>
      <c r="J70" s="380"/>
      <c r="K70" s="380"/>
      <c r="L70" s="381"/>
      <c r="M70" s="381"/>
      <c r="N70" s="381"/>
    </row>
    <row r="71" ht="15.75" customHeight="1" outlineLevel="1">
      <c r="A71" s="245"/>
      <c r="B71" s="246"/>
      <c r="C71" s="219"/>
      <c r="D71" s="219"/>
      <c r="E71" s="308" t="s">
        <v>148</v>
      </c>
      <c r="F71" s="309" t="str">
        <f t="shared" si="6"/>
        <v>UAC/Pmax/LineLAP_banner5_960x1200</v>
      </c>
      <c r="G71" s="386"/>
      <c r="H71" s="379"/>
      <c r="I71" s="380"/>
      <c r="J71" s="380"/>
      <c r="K71" s="380"/>
      <c r="L71" s="381"/>
      <c r="M71" s="381"/>
      <c r="N71" s="381"/>
    </row>
    <row r="72" ht="15.75" customHeight="1" outlineLevel="1">
      <c r="A72" s="245"/>
      <c r="B72" s="246"/>
      <c r="C72" s="219"/>
      <c r="D72" s="220"/>
      <c r="E72" s="396" t="s">
        <v>373</v>
      </c>
      <c r="F72" s="397" t="str">
        <f t="shared" si="6"/>
        <v>UAC/Pmax/LineLAP_banner5_600x400</v>
      </c>
      <c r="G72" s="386"/>
      <c r="H72" s="379"/>
      <c r="I72" s="380"/>
      <c r="J72" s="380"/>
      <c r="K72" s="380"/>
      <c r="L72" s="381"/>
      <c r="M72" s="381"/>
      <c r="N72" s="381"/>
    </row>
    <row r="73" ht="15.75" customHeight="1" outlineLevel="1">
      <c r="A73" s="245"/>
      <c r="B73" s="246"/>
      <c r="C73" s="219"/>
      <c r="D73" s="398" t="s">
        <v>397</v>
      </c>
      <c r="E73" s="319" t="s">
        <v>146</v>
      </c>
      <c r="F73" s="320" t="str">
        <f t="shared" ref="F73:F76" si="7">"UAC/Pmax/LineLAP_"&amp;$D$73&amp;"_"&amp;E73</f>
        <v>UAC/Pmax/LineLAP_banner6_1200x1200</v>
      </c>
      <c r="G73" s="386"/>
      <c r="H73" s="379"/>
      <c r="I73" s="380"/>
      <c r="J73" s="380"/>
      <c r="K73" s="380"/>
      <c r="L73" s="381"/>
      <c r="M73" s="381"/>
      <c r="N73" s="381"/>
    </row>
    <row r="74" ht="15.75" customHeight="1" outlineLevel="1">
      <c r="A74" s="245"/>
      <c r="B74" s="246"/>
      <c r="C74" s="219"/>
      <c r="D74" s="219"/>
      <c r="E74" s="319" t="s">
        <v>147</v>
      </c>
      <c r="F74" s="320" t="str">
        <f t="shared" si="7"/>
        <v>UAC/Pmax/LineLAP_banner6_1200x628</v>
      </c>
      <c r="G74" s="386"/>
      <c r="H74" s="379"/>
      <c r="I74" s="380"/>
      <c r="J74" s="380"/>
      <c r="K74" s="380"/>
      <c r="L74" s="381"/>
      <c r="M74" s="381"/>
      <c r="N74" s="381"/>
    </row>
    <row r="75" ht="15.75" customHeight="1" outlineLevel="1">
      <c r="A75" s="245"/>
      <c r="B75" s="246"/>
      <c r="C75" s="219"/>
      <c r="D75" s="219"/>
      <c r="E75" s="319" t="s">
        <v>148</v>
      </c>
      <c r="F75" s="320" t="str">
        <f t="shared" si="7"/>
        <v>UAC/Pmax/LineLAP_banner6_960x1200</v>
      </c>
      <c r="G75" s="386"/>
      <c r="H75" s="379"/>
      <c r="I75" s="380"/>
      <c r="J75" s="380"/>
      <c r="K75" s="380"/>
      <c r="L75" s="381"/>
      <c r="M75" s="381"/>
      <c r="N75" s="381"/>
    </row>
    <row r="76" ht="15.75" customHeight="1" outlineLevel="1">
      <c r="A76" s="245"/>
      <c r="B76" s="246"/>
      <c r="C76" s="219"/>
      <c r="D76" s="220"/>
      <c r="E76" s="319" t="s">
        <v>373</v>
      </c>
      <c r="F76" s="320" t="str">
        <f t="shared" si="7"/>
        <v>UAC/Pmax/LineLAP_banner6_600x400</v>
      </c>
      <c r="G76" s="386"/>
      <c r="H76" s="379"/>
      <c r="I76" s="380"/>
      <c r="J76" s="380"/>
      <c r="K76" s="380"/>
      <c r="L76" s="381"/>
      <c r="M76" s="381"/>
      <c r="N76" s="381"/>
    </row>
    <row r="77" ht="15.75" customHeight="1" outlineLevel="1">
      <c r="A77" s="245"/>
      <c r="B77" s="246"/>
      <c r="C77" s="219"/>
      <c r="D77" s="399" t="s">
        <v>400</v>
      </c>
      <c r="E77" s="400" t="s">
        <v>146</v>
      </c>
      <c r="F77" s="401" t="str">
        <f t="shared" ref="F77:F80" si="8">"UAC/Pmax/LineLAP_"&amp;$D$77&amp;"_"&amp;E77</f>
        <v>UAC/Pmax/LineLAP_banner7_1200x1200</v>
      </c>
      <c r="G77" s="386"/>
      <c r="H77" s="385"/>
      <c r="I77" s="380"/>
      <c r="J77" s="380"/>
      <c r="K77" s="380"/>
      <c r="L77" s="381"/>
      <c r="M77" s="381"/>
      <c r="N77" s="381"/>
    </row>
    <row r="78" ht="15.75" customHeight="1" outlineLevel="1">
      <c r="A78" s="245"/>
      <c r="B78" s="246"/>
      <c r="C78" s="219"/>
      <c r="D78" s="219"/>
      <c r="E78" s="402" t="s">
        <v>147</v>
      </c>
      <c r="F78" s="403" t="str">
        <f t="shared" si="8"/>
        <v>UAC/Pmax/LineLAP_banner7_1200x628</v>
      </c>
      <c r="G78" s="386"/>
      <c r="H78" s="385"/>
      <c r="I78" s="380"/>
      <c r="J78" s="380"/>
      <c r="K78" s="380"/>
      <c r="L78" s="381"/>
      <c r="M78" s="381"/>
      <c r="N78" s="381"/>
    </row>
    <row r="79" ht="15.75" customHeight="1" outlineLevel="1">
      <c r="A79" s="245"/>
      <c r="B79" s="246"/>
      <c r="C79" s="219"/>
      <c r="D79" s="219"/>
      <c r="E79" s="371" t="s">
        <v>148</v>
      </c>
      <c r="F79" s="403" t="str">
        <f t="shared" si="8"/>
        <v>UAC/Pmax/LineLAP_banner7_960x1200</v>
      </c>
      <c r="G79" s="386"/>
      <c r="H79" s="404"/>
      <c r="I79" s="380"/>
      <c r="J79" s="380"/>
      <c r="K79" s="380"/>
      <c r="L79" s="381"/>
      <c r="M79" s="381"/>
      <c r="N79" s="381"/>
    </row>
    <row r="80" ht="15.75" customHeight="1" outlineLevel="1">
      <c r="A80" s="245"/>
      <c r="B80" s="256"/>
      <c r="C80" s="257"/>
      <c r="D80" s="257"/>
      <c r="E80" s="405" t="s">
        <v>373</v>
      </c>
      <c r="F80" s="406" t="str">
        <f t="shared" si="8"/>
        <v>UAC/Pmax/LineLAP_banner7_600x400</v>
      </c>
      <c r="G80" s="407"/>
      <c r="I80" s="380"/>
      <c r="J80" s="380"/>
      <c r="K80" s="380"/>
      <c r="L80" s="381"/>
      <c r="M80" s="381"/>
      <c r="N80" s="381"/>
    </row>
    <row r="81" ht="15.75" customHeight="1" outlineLevel="1">
      <c r="A81" s="245"/>
      <c r="B81" s="382" t="s">
        <v>90</v>
      </c>
      <c r="C81" s="408" t="s">
        <v>415</v>
      </c>
      <c r="D81" s="383" t="s">
        <v>368</v>
      </c>
      <c r="E81" s="409" t="s">
        <v>186</v>
      </c>
      <c r="F81" s="238" t="str">
        <f t="shared" ref="F81:F82" si="9">"pixnet_"&amp;$D$81&amp;"_"&amp;E81</f>
        <v>pixnet_banner1_260x480</v>
      </c>
      <c r="G81" s="410" t="s">
        <v>416</v>
      </c>
      <c r="I81" s="380"/>
      <c r="J81" s="380"/>
      <c r="K81" s="380"/>
      <c r="L81" s="381"/>
      <c r="M81" s="381"/>
      <c r="N81" s="381"/>
    </row>
    <row r="82" ht="15.75" customHeight="1" outlineLevel="1">
      <c r="A82" s="245"/>
      <c r="B82" s="246"/>
      <c r="C82" s="411"/>
      <c r="D82" s="220"/>
      <c r="E82" s="412" t="s">
        <v>170</v>
      </c>
      <c r="F82" s="248" t="str">
        <f t="shared" si="9"/>
        <v>pixnet_banner1_672x560</v>
      </c>
      <c r="G82" s="413" t="s">
        <v>417</v>
      </c>
      <c r="I82" s="380"/>
      <c r="J82" s="380"/>
      <c r="K82" s="380"/>
      <c r="L82" s="381"/>
      <c r="M82" s="381"/>
      <c r="N82" s="381"/>
    </row>
    <row r="83" ht="15.75" customHeight="1" outlineLevel="1">
      <c r="A83" s="245"/>
      <c r="B83" s="246"/>
      <c r="C83" s="411"/>
      <c r="D83" s="414" t="s">
        <v>376</v>
      </c>
      <c r="E83" s="415" t="s">
        <v>186</v>
      </c>
      <c r="F83" s="416" t="str">
        <f t="shared" ref="F83:F84" si="10">"pixnet_"&amp;$D$83&amp;"_"&amp;E83</f>
        <v>pixnet_banner2_260x480</v>
      </c>
      <c r="G83" s="417" t="s">
        <v>418</v>
      </c>
      <c r="I83" s="380"/>
      <c r="J83" s="380"/>
      <c r="K83" s="380"/>
      <c r="L83" s="381"/>
      <c r="M83" s="381"/>
      <c r="N83" s="381"/>
    </row>
    <row r="84" ht="15.75" customHeight="1" outlineLevel="1">
      <c r="A84" s="245"/>
      <c r="B84" s="246"/>
      <c r="C84" s="411"/>
      <c r="D84" s="220"/>
      <c r="E84" s="418" t="s">
        <v>170</v>
      </c>
      <c r="F84" s="289" t="str">
        <f t="shared" si="10"/>
        <v>pixnet_banner2_672x560</v>
      </c>
      <c r="G84" s="419" t="s">
        <v>419</v>
      </c>
      <c r="I84" s="380"/>
      <c r="J84" s="380"/>
      <c r="K84" s="380"/>
      <c r="L84" s="381"/>
      <c r="M84" s="381"/>
      <c r="N84" s="381"/>
    </row>
    <row r="85" ht="15.75" customHeight="1" outlineLevel="1">
      <c r="A85" s="245"/>
      <c r="B85" s="246"/>
      <c r="C85" s="411"/>
      <c r="D85" s="420" t="s">
        <v>392</v>
      </c>
      <c r="E85" s="421" t="s">
        <v>186</v>
      </c>
      <c r="F85" s="422" t="str">
        <f t="shared" ref="F85:F86" si="11">"pixnet_"&amp;$D$85&amp;"_"&amp;E85</f>
        <v>pixnet_banner5_260x480</v>
      </c>
      <c r="G85" s="423" t="s">
        <v>420</v>
      </c>
      <c r="I85" s="380"/>
      <c r="J85" s="380"/>
      <c r="K85" s="380"/>
      <c r="L85" s="381"/>
      <c r="M85" s="381"/>
      <c r="N85" s="381"/>
    </row>
    <row r="86" ht="15.75" customHeight="1" outlineLevel="1">
      <c r="A86" s="245"/>
      <c r="B86" s="256"/>
      <c r="C86" s="424"/>
      <c r="D86" s="257"/>
      <c r="E86" s="425" t="s">
        <v>170</v>
      </c>
      <c r="F86" s="426" t="str">
        <f t="shared" si="11"/>
        <v>pixnet_banner5_672x560</v>
      </c>
      <c r="G86" s="427" t="s">
        <v>421</v>
      </c>
      <c r="I86" s="380"/>
      <c r="J86" s="380"/>
      <c r="K86" s="380"/>
      <c r="L86" s="381"/>
      <c r="M86" s="381"/>
      <c r="N86" s="381"/>
    </row>
    <row r="87" ht="15.75" customHeight="1" outlineLevel="1">
      <c r="A87" s="245"/>
      <c r="B87" s="428" t="s">
        <v>422</v>
      </c>
      <c r="C87" s="429" t="s">
        <v>423</v>
      </c>
      <c r="D87" s="430" t="s">
        <v>424</v>
      </c>
      <c r="E87" s="431" t="s">
        <v>425</v>
      </c>
      <c r="F87" s="432" t="str">
        <f>"line point_"&amp;$D$77&amp;"_"&amp;E87</f>
        <v>line point_banner7_512x512</v>
      </c>
      <c r="G87" s="433" t="s">
        <v>426</v>
      </c>
      <c r="I87" s="380"/>
      <c r="J87" s="380"/>
      <c r="K87" s="380"/>
      <c r="L87" s="381"/>
      <c r="M87" s="381"/>
      <c r="N87" s="381"/>
    </row>
    <row r="88" ht="15.75" customHeight="1" outlineLevel="1">
      <c r="A88" s="245"/>
      <c r="B88" s="434"/>
      <c r="C88" s="435" t="s">
        <v>427</v>
      </c>
      <c r="D88" s="260" t="s">
        <v>368</v>
      </c>
      <c r="E88" s="436" t="s">
        <v>428</v>
      </c>
      <c r="F88" s="259" t="str">
        <f>"line point_"&amp;$D$88&amp;"_"&amp;E88</f>
        <v>line point_banner1_960x540</v>
      </c>
      <c r="G88" s="437" t="s">
        <v>429</v>
      </c>
      <c r="I88" s="380"/>
      <c r="J88" s="380"/>
      <c r="K88" s="380"/>
      <c r="L88" s="381"/>
      <c r="M88" s="381"/>
      <c r="N88" s="381"/>
    </row>
    <row r="89" ht="15.75" customHeight="1" outlineLevel="1">
      <c r="A89" s="245"/>
      <c r="B89" s="382" t="s">
        <v>430</v>
      </c>
      <c r="C89" s="408" t="s">
        <v>431</v>
      </c>
      <c r="D89" s="438" t="s">
        <v>397</v>
      </c>
      <c r="E89" s="439" t="s">
        <v>157</v>
      </c>
      <c r="F89" s="440" t="str">
        <f t="shared" ref="F89:F95" si="12">"Rtbhouse_"&amp;$D$89&amp;"_"&amp;E89</f>
        <v>Rtbhouse_banner6_300x250</v>
      </c>
      <c r="G89" s="384" t="s">
        <v>432</v>
      </c>
      <c r="I89" s="380"/>
      <c r="J89" s="380"/>
      <c r="K89" s="380"/>
      <c r="L89" s="381"/>
      <c r="M89" s="381"/>
      <c r="N89" s="381"/>
    </row>
    <row r="90" ht="15.75" customHeight="1" outlineLevel="1">
      <c r="A90" s="245"/>
      <c r="B90" s="246"/>
      <c r="C90" s="411"/>
      <c r="D90" s="219"/>
      <c r="E90" s="441" t="s">
        <v>158</v>
      </c>
      <c r="F90" s="320" t="str">
        <f t="shared" si="12"/>
        <v>Rtbhouse_banner6_320x480</v>
      </c>
      <c r="G90" s="386"/>
      <c r="I90" s="380"/>
      <c r="J90" s="380"/>
      <c r="K90" s="380"/>
      <c r="L90" s="381"/>
      <c r="M90" s="381"/>
      <c r="N90" s="381"/>
    </row>
    <row r="91" ht="15.75" customHeight="1" outlineLevel="1">
      <c r="A91" s="245"/>
      <c r="B91" s="246"/>
      <c r="C91" s="411"/>
      <c r="D91" s="219"/>
      <c r="E91" s="441" t="s">
        <v>159</v>
      </c>
      <c r="F91" s="320" t="str">
        <f t="shared" si="12"/>
        <v>Rtbhouse_banner6_320x50</v>
      </c>
      <c r="G91" s="386"/>
      <c r="H91" s="379"/>
      <c r="I91" s="380"/>
      <c r="J91" s="380"/>
      <c r="K91" s="380"/>
      <c r="L91" s="381"/>
      <c r="M91" s="381"/>
      <c r="N91" s="381"/>
    </row>
    <row r="92" ht="15.75" customHeight="1" outlineLevel="1">
      <c r="A92" s="245"/>
      <c r="B92" s="246"/>
      <c r="C92" s="411"/>
      <c r="D92" s="219"/>
      <c r="E92" s="441" t="s">
        <v>160</v>
      </c>
      <c r="F92" s="320" t="str">
        <f t="shared" si="12"/>
        <v>Rtbhouse_banner6_480x320</v>
      </c>
      <c r="G92" s="386"/>
      <c r="H92" s="379"/>
      <c r="I92" s="380"/>
      <c r="J92" s="380"/>
      <c r="K92" s="380"/>
      <c r="L92" s="381"/>
      <c r="M92" s="381"/>
      <c r="N92" s="381"/>
    </row>
    <row r="93" ht="15.75" customHeight="1" outlineLevel="1">
      <c r="A93" s="245"/>
      <c r="B93" s="246"/>
      <c r="C93" s="411"/>
      <c r="D93" s="219"/>
      <c r="E93" s="441" t="s">
        <v>161</v>
      </c>
      <c r="F93" s="320" t="str">
        <f t="shared" si="12"/>
        <v>Rtbhouse_banner6_728x90</v>
      </c>
      <c r="G93" s="386"/>
      <c r="H93" s="379"/>
      <c r="I93" s="380"/>
      <c r="J93" s="380"/>
      <c r="K93" s="380"/>
      <c r="L93" s="381"/>
      <c r="M93" s="381"/>
      <c r="N93" s="381"/>
    </row>
    <row r="94" ht="15.75" customHeight="1" outlineLevel="1">
      <c r="A94" s="245"/>
      <c r="B94" s="246"/>
      <c r="C94" s="411"/>
      <c r="D94" s="219"/>
      <c r="E94" s="441" t="s">
        <v>165</v>
      </c>
      <c r="F94" s="320" t="str">
        <f t="shared" si="12"/>
        <v>Rtbhouse_banner6_300x600</v>
      </c>
      <c r="G94" s="386"/>
      <c r="H94" s="379"/>
      <c r="I94" s="380"/>
      <c r="J94" s="380"/>
      <c r="K94" s="380"/>
      <c r="L94" s="381"/>
      <c r="M94" s="381"/>
      <c r="N94" s="381"/>
    </row>
    <row r="95" ht="15.75" customHeight="1" outlineLevel="1">
      <c r="A95" s="245"/>
      <c r="B95" s="256"/>
      <c r="C95" s="424"/>
      <c r="D95" s="257"/>
      <c r="E95" s="442" t="s">
        <v>166</v>
      </c>
      <c r="F95" s="443" t="str">
        <f t="shared" si="12"/>
        <v>Rtbhouse_banner6_360x640</v>
      </c>
      <c r="G95" s="407"/>
      <c r="H95" s="379"/>
      <c r="I95" s="380"/>
      <c r="J95" s="380"/>
      <c r="K95" s="380"/>
      <c r="L95" s="381"/>
      <c r="M95" s="381"/>
      <c r="N95" s="381"/>
    </row>
    <row r="96" ht="42.75" customHeight="1" outlineLevel="1">
      <c r="A96" s="245"/>
      <c r="B96" s="382" t="s">
        <v>433</v>
      </c>
      <c r="C96" s="408" t="s">
        <v>434</v>
      </c>
      <c r="D96" s="430" t="s">
        <v>435</v>
      </c>
      <c r="E96" s="429" t="s">
        <v>138</v>
      </c>
      <c r="F96" s="444" t="s">
        <v>436</v>
      </c>
      <c r="G96" s="445" t="s">
        <v>437</v>
      </c>
      <c r="H96" s="379"/>
      <c r="I96" s="380"/>
      <c r="J96" s="380"/>
      <c r="K96" s="380"/>
      <c r="L96" s="381"/>
      <c r="M96" s="381"/>
      <c r="N96" s="381"/>
    </row>
    <row r="97" ht="42.75" customHeight="1" outlineLevel="1">
      <c r="A97" s="245"/>
      <c r="B97" s="246"/>
      <c r="C97" s="411"/>
      <c r="D97" s="89" t="s">
        <v>435</v>
      </c>
      <c r="E97" s="87" t="s">
        <v>130</v>
      </c>
      <c r="F97" s="446" t="s">
        <v>438</v>
      </c>
      <c r="G97" s="447"/>
      <c r="H97" s="379"/>
      <c r="I97" s="380"/>
      <c r="J97" s="380"/>
      <c r="K97" s="380"/>
      <c r="L97" s="381"/>
      <c r="M97" s="381"/>
      <c r="N97" s="381"/>
    </row>
    <row r="98" ht="42.75" customHeight="1" outlineLevel="1">
      <c r="A98" s="245"/>
      <c r="B98" s="246"/>
      <c r="C98" s="411"/>
      <c r="D98" s="89" t="s">
        <v>439</v>
      </c>
      <c r="E98" s="87" t="s">
        <v>128</v>
      </c>
      <c r="F98" s="446" t="s">
        <v>440</v>
      </c>
      <c r="G98" s="447"/>
      <c r="H98" s="379"/>
      <c r="I98" s="380"/>
      <c r="J98" s="380"/>
      <c r="K98" s="380"/>
      <c r="L98" s="381"/>
      <c r="M98" s="381"/>
      <c r="N98" s="381"/>
    </row>
    <row r="99" ht="42.75" customHeight="1" outlineLevel="1">
      <c r="A99" s="245"/>
      <c r="B99" s="246"/>
      <c r="C99" s="411"/>
      <c r="D99" s="89" t="s">
        <v>439</v>
      </c>
      <c r="E99" s="87" t="s">
        <v>131</v>
      </c>
      <c r="F99" s="446" t="s">
        <v>441</v>
      </c>
      <c r="G99" s="447"/>
      <c r="H99" s="379"/>
      <c r="I99" s="380"/>
      <c r="J99" s="380"/>
      <c r="K99" s="380"/>
      <c r="L99" s="381"/>
      <c r="M99" s="381"/>
      <c r="N99" s="381"/>
    </row>
    <row r="100" ht="42.75" customHeight="1" outlineLevel="1">
      <c r="A100" s="448"/>
      <c r="B100" s="256"/>
      <c r="C100" s="424"/>
      <c r="D100" s="449" t="s">
        <v>439</v>
      </c>
      <c r="E100" s="435" t="s">
        <v>130</v>
      </c>
      <c r="F100" s="450" t="s">
        <v>442</v>
      </c>
      <c r="G100" s="451"/>
      <c r="H100" s="379"/>
      <c r="I100" s="380"/>
      <c r="J100" s="380"/>
      <c r="K100" s="380"/>
      <c r="L100" s="381"/>
      <c r="M100" s="381"/>
      <c r="N100" s="381"/>
    </row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7">
    <mergeCell ref="K24:K26"/>
    <mergeCell ref="K27:K29"/>
    <mergeCell ref="G24:G25"/>
    <mergeCell ref="H24:H25"/>
    <mergeCell ref="I24:I26"/>
    <mergeCell ref="J24:J26"/>
    <mergeCell ref="G27:G28"/>
    <mergeCell ref="H27:H28"/>
    <mergeCell ref="I27:I29"/>
    <mergeCell ref="N30:N32"/>
    <mergeCell ref="N33:N35"/>
    <mergeCell ref="G17:G19"/>
    <mergeCell ref="H21:H22"/>
    <mergeCell ref="I21:I23"/>
    <mergeCell ref="J21:J23"/>
    <mergeCell ref="K21:K23"/>
    <mergeCell ref="L21:L23"/>
    <mergeCell ref="L27:L29"/>
    <mergeCell ref="I36:I38"/>
    <mergeCell ref="I39:I41"/>
    <mergeCell ref="G21:G22"/>
    <mergeCell ref="G30:G31"/>
    <mergeCell ref="H30:H31"/>
    <mergeCell ref="G36:G37"/>
    <mergeCell ref="H36:H37"/>
    <mergeCell ref="G39:G40"/>
    <mergeCell ref="H39:H40"/>
    <mergeCell ref="C36:C38"/>
    <mergeCell ref="D36:D38"/>
    <mergeCell ref="C17:C19"/>
    <mergeCell ref="D17:D19"/>
    <mergeCell ref="B21:B41"/>
    <mergeCell ref="C21:C23"/>
    <mergeCell ref="D21:D23"/>
    <mergeCell ref="D24:D26"/>
    <mergeCell ref="B43:C43"/>
    <mergeCell ref="D61:D64"/>
    <mergeCell ref="D65:D68"/>
    <mergeCell ref="D69:D72"/>
    <mergeCell ref="D73:D76"/>
    <mergeCell ref="D81:D82"/>
    <mergeCell ref="D83:D84"/>
    <mergeCell ref="D85:D86"/>
    <mergeCell ref="C39:C41"/>
    <mergeCell ref="D39:D41"/>
    <mergeCell ref="E43:E50"/>
    <mergeCell ref="B44:C50"/>
    <mergeCell ref="D53:D56"/>
    <mergeCell ref="G53:G80"/>
    <mergeCell ref="D57:D60"/>
    <mergeCell ref="D77:D80"/>
    <mergeCell ref="B89:B95"/>
    <mergeCell ref="C89:C95"/>
    <mergeCell ref="D89:D95"/>
    <mergeCell ref="G89:G95"/>
    <mergeCell ref="B96:B100"/>
    <mergeCell ref="C96:C100"/>
    <mergeCell ref="G96:G100"/>
    <mergeCell ref="A21:A41"/>
    <mergeCell ref="A44:A100"/>
    <mergeCell ref="B53:B80"/>
    <mergeCell ref="C53:C80"/>
    <mergeCell ref="B81:B86"/>
    <mergeCell ref="C81:C86"/>
    <mergeCell ref="B87:B88"/>
    <mergeCell ref="C7:J7"/>
    <mergeCell ref="C8:J8"/>
    <mergeCell ref="C9:J9"/>
    <mergeCell ref="C10:J10"/>
    <mergeCell ref="B1:D1"/>
    <mergeCell ref="G1:J1"/>
    <mergeCell ref="B2:D2"/>
    <mergeCell ref="G2:J3"/>
    <mergeCell ref="B3:D3"/>
    <mergeCell ref="B4:J4"/>
    <mergeCell ref="A12:J12"/>
    <mergeCell ref="A7:A10"/>
    <mergeCell ref="A14:A19"/>
    <mergeCell ref="B14:B19"/>
    <mergeCell ref="C14:C16"/>
    <mergeCell ref="D14:D16"/>
    <mergeCell ref="G14:G16"/>
    <mergeCell ref="K14:K19"/>
    <mergeCell ref="C24:C26"/>
    <mergeCell ref="C27:C29"/>
    <mergeCell ref="D27:D29"/>
    <mergeCell ref="C30:C32"/>
    <mergeCell ref="D30:D32"/>
    <mergeCell ref="I30:I32"/>
    <mergeCell ref="K30:K32"/>
    <mergeCell ref="C33:C35"/>
    <mergeCell ref="D33:D35"/>
    <mergeCell ref="G33:G34"/>
    <mergeCell ref="H33:H34"/>
    <mergeCell ref="I33:I35"/>
    <mergeCell ref="K33:K35"/>
    <mergeCell ref="A42:K42"/>
  </mergeCells>
  <hyperlinks>
    <hyperlink r:id="rId1" location="slide=id.g387cac5fe0d_2_21" ref="G21"/>
    <hyperlink r:id="rId2" location="slide=id.g2ebb1ce1d7e_0_162" ref="H23"/>
    <hyperlink r:id="rId3" location="slide=id.g35e5b5ad854_1_10" ref="G24"/>
    <hyperlink r:id="rId4" location="slide=id.g2ebb1ce1d7e_0_162" ref="H26"/>
    <hyperlink r:id="rId5" location="slide=id.g35e5b5ad854_1_10" ref="G27"/>
    <hyperlink r:id="rId6" location="slide=id.g2ebb1ce1d7e_0_162" ref="H29"/>
    <hyperlink r:id="rId7" location="slide=id.g35e5b5ad854_1_10" ref="G30"/>
    <hyperlink r:id="rId8" ref="K30"/>
    <hyperlink r:id="rId9" location="slide=id.g2ebb1ce1d7e_0_162" ref="H32"/>
    <hyperlink r:id="rId10" location="slide=id.g35e5b5ad854_1_10" ref="G33"/>
    <hyperlink r:id="rId11" ref="K33"/>
    <hyperlink r:id="rId12" location="slide=id.g2ebb1ce1d7e_0_162" ref="H35"/>
    <hyperlink r:id="rId13" location="slide=id.g387cac5fe0d_2_21" ref="G36"/>
    <hyperlink r:id="rId14" location="slide=id.g2ebb1ce1d7e_0_162" ref="H38"/>
    <hyperlink r:id="rId15" location="slide=id.g35e5b5ad854_1_10" ref="G39"/>
    <hyperlink r:id="rId16" location="slide=id.g2ebb1ce1d7e_0_162" ref="H41"/>
    <hyperlink r:id="rId17" ref="G88"/>
    <hyperlink r:id="rId18" ref="G96"/>
  </hyperlinks>
  <printOptions/>
  <pageMargins bottom="0.75" footer="0.0" header="0.0" left="0.7" right="0.7" top="0.75"/>
  <pageSetup orientation="landscape"/>
  <drawing r:id="rId19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/>
  </sheetPr>
  <sheetViews>
    <sheetView workbookViewId="0"/>
  </sheetViews>
  <sheetFormatPr customHeight="1" defaultColWidth="12.63" defaultRowHeight="15.0" outlineLevelRow="2"/>
  <cols>
    <col customWidth="1" min="1" max="1" width="12.0"/>
    <col customWidth="1" min="2" max="2" width="15.0"/>
    <col customWidth="1" min="3" max="4" width="11.0"/>
    <col customWidth="1" min="5" max="5" width="14.38"/>
    <col customWidth="1" min="6" max="6" width="27.88"/>
    <col customWidth="1" min="7" max="7" width="27.5"/>
    <col customWidth="1" min="8" max="8" width="24.13"/>
    <col customWidth="1" min="9" max="9" width="25.25"/>
    <col customWidth="1" hidden="1" min="10" max="10" width="37.38"/>
    <col customWidth="1" hidden="1" min="11" max="11" width="37.63"/>
    <col customWidth="1" hidden="1" min="12" max="12" width="22.0"/>
    <col customWidth="1" min="13" max="13" width="22.0"/>
    <col customWidth="1" min="14" max="26" width="11.0"/>
  </cols>
  <sheetData>
    <row r="1" ht="15.75" customHeight="1">
      <c r="A1" s="198" t="s">
        <v>202</v>
      </c>
      <c r="B1" s="199" t="s">
        <v>316</v>
      </c>
      <c r="C1" s="200"/>
      <c r="D1" s="201"/>
      <c r="E1" s="202" t="s">
        <v>317</v>
      </c>
      <c r="F1" s="202" t="s">
        <v>318</v>
      </c>
      <c r="G1" s="203" t="s">
        <v>319</v>
      </c>
      <c r="H1" s="200"/>
      <c r="I1" s="201"/>
      <c r="J1" s="204"/>
      <c r="K1" s="205"/>
      <c r="L1" s="205"/>
    </row>
    <row r="2" ht="15.75" customHeight="1">
      <c r="A2" s="198" t="s">
        <v>320</v>
      </c>
      <c r="B2" s="206" t="s">
        <v>14</v>
      </c>
      <c r="C2" s="200"/>
      <c r="D2" s="201"/>
      <c r="E2" s="89" t="s">
        <v>321</v>
      </c>
      <c r="F2" s="89"/>
      <c r="G2" s="207"/>
      <c r="H2" s="208"/>
      <c r="I2" s="209"/>
      <c r="J2" s="204"/>
      <c r="K2" s="205"/>
      <c r="L2" s="205"/>
    </row>
    <row r="3" ht="15.75" customHeight="1">
      <c r="A3" s="198" t="s">
        <v>322</v>
      </c>
      <c r="B3" s="210"/>
      <c r="C3" s="200"/>
      <c r="D3" s="201"/>
      <c r="E3" s="89"/>
      <c r="F3" s="89"/>
      <c r="G3" s="59"/>
      <c r="H3" s="64"/>
      <c r="I3" s="211"/>
      <c r="J3" s="204"/>
      <c r="K3" s="205"/>
      <c r="L3" s="205"/>
    </row>
    <row r="4" ht="15.75" customHeight="1">
      <c r="A4" s="198" t="s">
        <v>323</v>
      </c>
      <c r="B4" s="212" t="s">
        <v>443</v>
      </c>
      <c r="C4" s="200"/>
      <c r="D4" s="200"/>
      <c r="E4" s="200"/>
      <c r="F4" s="200"/>
      <c r="G4" s="200"/>
      <c r="H4" s="200"/>
      <c r="I4" s="201"/>
      <c r="J4" s="204"/>
      <c r="K4" s="205"/>
      <c r="L4" s="205"/>
    </row>
    <row r="5" ht="15.75" customHeight="1">
      <c r="A5" s="198" t="s">
        <v>325</v>
      </c>
      <c r="B5" s="213" t="s">
        <v>326</v>
      </c>
      <c r="C5" s="214" t="str">
        <f>IFERROR(__xludf.DUMMYFUNCTION("TRANSPOSE(UNIQUE(FILTER(B51:B67,(B51:B67&lt;&gt;""""))))"),"Appier")</f>
        <v>Appier</v>
      </c>
      <c r="D5" s="215"/>
      <c r="E5" s="215"/>
      <c r="F5" s="214"/>
      <c r="G5" s="214"/>
      <c r="H5" s="214"/>
      <c r="I5" s="214"/>
      <c r="J5" s="204"/>
      <c r="K5" s="205"/>
      <c r="L5" s="205"/>
    </row>
    <row r="6" ht="15.75" customHeight="1">
      <c r="A6" s="198" t="s">
        <v>328</v>
      </c>
      <c r="B6" s="216">
        <f>SUM(C6:I6)</f>
        <v>17</v>
      </c>
      <c r="C6" s="216">
        <f>COUNTIFS($F14:$F67,C5&amp;"*")</f>
        <v>17</v>
      </c>
      <c r="D6" s="216"/>
      <c r="E6" s="216"/>
      <c r="F6" s="216"/>
      <c r="G6" s="216"/>
      <c r="H6" s="216"/>
      <c r="I6" s="216"/>
      <c r="J6" s="204"/>
      <c r="K6" s="205"/>
      <c r="L6" s="205"/>
    </row>
    <row r="7" ht="15.75" customHeight="1">
      <c r="A7" s="217" t="s">
        <v>329</v>
      </c>
      <c r="B7" s="218" t="s">
        <v>330</v>
      </c>
      <c r="C7" s="212" t="s">
        <v>331</v>
      </c>
      <c r="D7" s="200"/>
      <c r="E7" s="200"/>
      <c r="F7" s="200"/>
      <c r="G7" s="200"/>
      <c r="H7" s="200"/>
      <c r="I7" s="201"/>
      <c r="J7" s="204"/>
      <c r="K7" s="205"/>
      <c r="L7" s="205"/>
    </row>
    <row r="8" ht="15.75" customHeight="1">
      <c r="A8" s="219"/>
      <c r="B8" s="218" t="s">
        <v>332</v>
      </c>
      <c r="C8" s="212" t="s">
        <v>333</v>
      </c>
      <c r="D8" s="200"/>
      <c r="E8" s="200"/>
      <c r="F8" s="200"/>
      <c r="G8" s="200"/>
      <c r="H8" s="200"/>
      <c r="I8" s="201"/>
      <c r="J8" s="204"/>
      <c r="K8" s="205"/>
      <c r="L8" s="205"/>
    </row>
    <row r="9" ht="15.75" customHeight="1">
      <c r="A9" s="219"/>
      <c r="B9" s="218" t="s">
        <v>334</v>
      </c>
      <c r="C9" s="212" t="s">
        <v>335</v>
      </c>
      <c r="D9" s="200"/>
      <c r="E9" s="200"/>
      <c r="F9" s="200"/>
      <c r="G9" s="200"/>
      <c r="H9" s="200"/>
      <c r="I9" s="201"/>
      <c r="J9" s="204"/>
      <c r="K9" s="205"/>
      <c r="L9" s="205"/>
    </row>
    <row r="10" ht="15.75" customHeight="1">
      <c r="A10" s="220"/>
      <c r="B10" s="218" t="s">
        <v>336</v>
      </c>
      <c r="C10" s="221" t="s">
        <v>337</v>
      </c>
      <c r="D10" s="200"/>
      <c r="E10" s="200"/>
      <c r="F10" s="200"/>
      <c r="G10" s="200"/>
      <c r="H10" s="200"/>
      <c r="I10" s="201"/>
      <c r="J10" s="204"/>
      <c r="K10" s="205"/>
      <c r="L10" s="205"/>
    </row>
    <row r="11" ht="15.75" customHeight="1">
      <c r="A11" s="222"/>
      <c r="B11" s="223"/>
      <c r="C11" s="223"/>
      <c r="D11" s="223"/>
      <c r="E11" s="223"/>
      <c r="F11" s="223"/>
      <c r="G11" s="223"/>
      <c r="H11" s="223"/>
      <c r="I11" s="224"/>
      <c r="J11" s="226"/>
      <c r="K11" s="226"/>
      <c r="L11" s="226"/>
    </row>
    <row r="12" ht="15.75" customHeight="1" collapsed="1">
      <c r="A12" s="227" t="s">
        <v>338</v>
      </c>
      <c r="B12" s="200"/>
      <c r="C12" s="200"/>
      <c r="D12" s="200"/>
      <c r="E12" s="200"/>
      <c r="F12" s="200"/>
      <c r="G12" s="200"/>
      <c r="H12" s="200"/>
      <c r="I12" s="228"/>
      <c r="J12" s="229"/>
      <c r="K12" s="77"/>
      <c r="L12" s="77"/>
    </row>
    <row r="13" ht="15.75" hidden="1" customHeight="1" outlineLevel="1">
      <c r="A13" s="230" t="s">
        <v>339</v>
      </c>
      <c r="B13" s="231" t="s">
        <v>118</v>
      </c>
      <c r="C13" s="231" t="s">
        <v>119</v>
      </c>
      <c r="D13" s="231" t="s">
        <v>245</v>
      </c>
      <c r="E13" s="231" t="s">
        <v>340</v>
      </c>
      <c r="F13" s="231" t="s">
        <v>121</v>
      </c>
      <c r="G13" s="231" t="s">
        <v>341</v>
      </c>
      <c r="H13" s="231" t="s">
        <v>123</v>
      </c>
      <c r="I13" s="232" t="s">
        <v>342</v>
      </c>
      <c r="J13" s="214" t="s">
        <v>344</v>
      </c>
      <c r="K13" s="214" t="s">
        <v>345</v>
      </c>
      <c r="L13" s="214" t="s">
        <v>346</v>
      </c>
    </row>
    <row r="14" ht="60.0" hidden="1" customHeight="1" outlineLevel="1">
      <c r="A14" s="233" t="s">
        <v>444</v>
      </c>
      <c r="B14" s="234" t="s">
        <v>126</v>
      </c>
      <c r="C14" s="235" t="s">
        <v>445</v>
      </c>
      <c r="D14" s="236"/>
      <c r="E14" s="237" t="s">
        <v>138</v>
      </c>
      <c r="F14" s="238" t="s">
        <v>350</v>
      </c>
      <c r="G14" s="239" t="s">
        <v>446</v>
      </c>
      <c r="H14" s="240"/>
      <c r="I14" s="241"/>
      <c r="J14" s="243" t="s">
        <v>352</v>
      </c>
      <c r="K14" s="244" t="s">
        <v>63</v>
      </c>
      <c r="L14" s="244" t="s">
        <v>63</v>
      </c>
    </row>
    <row r="15" ht="60.0" hidden="1" customHeight="1" outlineLevel="1">
      <c r="A15" s="245"/>
      <c r="B15" s="246"/>
      <c r="C15" s="219"/>
      <c r="D15" s="219"/>
      <c r="E15" s="247" t="s">
        <v>130</v>
      </c>
      <c r="F15" s="248" t="s">
        <v>353</v>
      </c>
      <c r="G15" s="219"/>
      <c r="H15" s="249"/>
      <c r="I15" s="250"/>
      <c r="J15" s="219"/>
      <c r="K15" s="244" t="s">
        <v>63</v>
      </c>
      <c r="L15" s="244" t="s">
        <v>63</v>
      </c>
    </row>
    <row r="16" ht="60.0" hidden="1" customHeight="1" outlineLevel="1">
      <c r="A16" s="245"/>
      <c r="B16" s="246"/>
      <c r="C16" s="220"/>
      <c r="D16" s="220"/>
      <c r="E16" s="247" t="s">
        <v>131</v>
      </c>
      <c r="F16" s="248" t="s">
        <v>354</v>
      </c>
      <c r="G16" s="220"/>
      <c r="H16" s="249"/>
      <c r="I16" s="250"/>
      <c r="J16" s="219"/>
      <c r="K16" s="244" t="s">
        <v>63</v>
      </c>
      <c r="L16" s="244" t="s">
        <v>63</v>
      </c>
    </row>
    <row r="17" ht="60.0" hidden="1" customHeight="1" outlineLevel="1">
      <c r="A17" s="245"/>
      <c r="B17" s="246"/>
      <c r="C17" s="252" t="s">
        <v>447</v>
      </c>
      <c r="D17" s="253"/>
      <c r="E17" s="247" t="s">
        <v>138</v>
      </c>
      <c r="F17" s="248" t="s">
        <v>356</v>
      </c>
      <c r="G17" s="254" t="s">
        <v>448</v>
      </c>
      <c r="H17" s="249"/>
      <c r="I17" s="250"/>
      <c r="J17" s="219"/>
      <c r="K17" s="244" t="s">
        <v>63</v>
      </c>
      <c r="L17" s="244" t="s">
        <v>63</v>
      </c>
    </row>
    <row r="18" ht="60.0" hidden="1" customHeight="1" outlineLevel="1">
      <c r="A18" s="245"/>
      <c r="B18" s="246"/>
      <c r="C18" s="219"/>
      <c r="D18" s="219"/>
      <c r="E18" s="247" t="s">
        <v>130</v>
      </c>
      <c r="F18" s="248" t="s">
        <v>358</v>
      </c>
      <c r="G18" s="219"/>
      <c r="H18" s="249"/>
      <c r="I18" s="250"/>
      <c r="J18" s="219"/>
      <c r="K18" s="244" t="s">
        <v>63</v>
      </c>
      <c r="L18" s="244" t="s">
        <v>63</v>
      </c>
    </row>
    <row r="19" ht="60.0" hidden="1" customHeight="1" outlineLevel="1">
      <c r="A19" s="255"/>
      <c r="B19" s="256"/>
      <c r="C19" s="257"/>
      <c r="D19" s="257"/>
      <c r="E19" s="258" t="s">
        <v>131</v>
      </c>
      <c r="F19" s="259" t="s">
        <v>359</v>
      </c>
      <c r="G19" s="257"/>
      <c r="H19" s="260"/>
      <c r="I19" s="261"/>
      <c r="J19" s="220"/>
      <c r="K19" s="244" t="s">
        <v>63</v>
      </c>
      <c r="L19" s="244" t="s">
        <v>63</v>
      </c>
    </row>
    <row r="20" ht="62.25" hidden="1" customHeight="1" outlineLevel="2">
      <c r="A20" s="452"/>
      <c r="B20" s="453" t="s">
        <v>243</v>
      </c>
      <c r="C20" s="454" t="s">
        <v>137</v>
      </c>
      <c r="D20" s="455"/>
      <c r="E20" s="456" t="s">
        <v>151</v>
      </c>
      <c r="F20" s="457" t="s">
        <v>362</v>
      </c>
      <c r="G20" s="458" t="s">
        <v>449</v>
      </c>
      <c r="H20" s="459"/>
      <c r="I20" s="460"/>
      <c r="J20" s="461" t="s">
        <v>450</v>
      </c>
      <c r="K20" s="244" t="s">
        <v>63</v>
      </c>
      <c r="L20" s="244" t="s">
        <v>63</v>
      </c>
    </row>
    <row r="21" ht="60.0" hidden="1" customHeight="1" outlineLevel="2">
      <c r="A21" s="245"/>
      <c r="B21" s="246"/>
      <c r="C21" s="219"/>
      <c r="D21" s="219"/>
      <c r="E21" s="219"/>
      <c r="F21" s="462" t="s">
        <v>451</v>
      </c>
      <c r="G21" s="219"/>
      <c r="H21" s="219"/>
      <c r="I21" s="219"/>
      <c r="J21" s="219"/>
      <c r="K21" s="244" t="s">
        <v>63</v>
      </c>
      <c r="L21" s="244" t="s">
        <v>63</v>
      </c>
    </row>
    <row r="22" ht="60.0" hidden="1" customHeight="1" outlineLevel="2">
      <c r="A22" s="245"/>
      <c r="B22" s="246"/>
      <c r="C22" s="219"/>
      <c r="D22" s="219"/>
      <c r="E22" s="219"/>
      <c r="F22" s="462" t="s">
        <v>452</v>
      </c>
      <c r="G22" s="219"/>
      <c r="H22" s="219"/>
      <c r="I22" s="219"/>
      <c r="J22" s="219"/>
      <c r="K22" s="244" t="s">
        <v>63</v>
      </c>
      <c r="L22" s="244" t="s">
        <v>63</v>
      </c>
    </row>
    <row r="23" ht="60.0" hidden="1" customHeight="1" outlineLevel="2">
      <c r="A23" s="245"/>
      <c r="B23" s="246"/>
      <c r="C23" s="219"/>
      <c r="D23" s="219"/>
      <c r="E23" s="219"/>
      <c r="F23" s="462" t="s">
        <v>453</v>
      </c>
      <c r="G23" s="219"/>
      <c r="H23" s="219"/>
      <c r="I23" s="219"/>
      <c r="J23" s="219"/>
      <c r="K23" s="244" t="s">
        <v>63</v>
      </c>
      <c r="L23" s="244" t="s">
        <v>63</v>
      </c>
    </row>
    <row r="24" ht="60.0" hidden="1" customHeight="1" outlineLevel="2">
      <c r="A24" s="255"/>
      <c r="B24" s="256"/>
      <c r="C24" s="257"/>
      <c r="D24" s="257"/>
      <c r="E24" s="257"/>
      <c r="F24" s="463" t="s">
        <v>454</v>
      </c>
      <c r="G24" s="257"/>
      <c r="H24" s="220"/>
      <c r="I24" s="257"/>
      <c r="J24" s="257"/>
      <c r="K24" s="244" t="s">
        <v>63</v>
      </c>
      <c r="L24" s="244" t="s">
        <v>63</v>
      </c>
    </row>
    <row r="25" ht="75.0" hidden="1" customHeight="1" outlineLevel="1">
      <c r="A25" s="233" t="s">
        <v>455</v>
      </c>
      <c r="B25" s="273" t="s">
        <v>327</v>
      </c>
      <c r="C25" s="274" t="s">
        <v>367</v>
      </c>
      <c r="D25" s="274" t="s">
        <v>368</v>
      </c>
      <c r="E25" s="275" t="s">
        <v>146</v>
      </c>
      <c r="F25" s="276" t="str">
        <f>"Template_"&amp;D25&amp;"_"&amp;E25</f>
        <v>Template_banner1_1200x1200</v>
      </c>
      <c r="G25" s="277" t="s">
        <v>456</v>
      </c>
      <c r="H25" s="70"/>
      <c r="I25" s="278" t="str">
        <f>"主標："&amp;'Creative Review'!F$4&amp;CHAR(10)&amp;
"副標："&amp;IF(LEN('Creative Review'!F$5)&lt;2,"n/a",'Creative Review'!F$5)&amp;CHAR(10)&amp;
"警語："&amp;'Creative Review'!F$6&amp;CHAR(10)</f>
        <v>主標：VIP 專屬全站 8 折券
副標：n/a
警語：詳情請見蝦皮購物官網說明
</v>
      </c>
      <c r="J25" s="280" t="s">
        <v>457</v>
      </c>
      <c r="K25" s="281" t="s">
        <v>372</v>
      </c>
      <c r="L25" s="244" t="s">
        <v>63</v>
      </c>
    </row>
    <row r="26" ht="75.0" hidden="1" customHeight="1" outlineLevel="1">
      <c r="A26" s="245"/>
      <c r="B26" s="282"/>
      <c r="C26" s="219"/>
      <c r="D26" s="219"/>
      <c r="E26" s="247" t="s">
        <v>147</v>
      </c>
      <c r="F26" s="248" t="str">
        <f>"Template_"&amp;D25&amp;"_"&amp;E26</f>
        <v>Template_banner1_1200x628</v>
      </c>
      <c r="G26" s="220"/>
      <c r="H26" s="283"/>
      <c r="I26" s="219"/>
      <c r="J26" s="219"/>
      <c r="K26" s="219"/>
      <c r="L26" s="244" t="s">
        <v>63</v>
      </c>
    </row>
    <row r="27" ht="75.0" hidden="1" customHeight="1" outlineLevel="1">
      <c r="A27" s="245"/>
      <c r="B27" s="282"/>
      <c r="C27" s="220"/>
      <c r="D27" s="220"/>
      <c r="E27" s="330" t="s">
        <v>373</v>
      </c>
      <c r="F27" s="464" t="s">
        <v>458</v>
      </c>
      <c r="G27" s="261" t="s">
        <v>374</v>
      </c>
      <c r="H27" s="285" t="s">
        <v>375</v>
      </c>
      <c r="I27" s="220"/>
      <c r="J27" s="220"/>
      <c r="K27" s="220"/>
      <c r="L27" s="244" t="s">
        <v>63</v>
      </c>
    </row>
    <row r="28" ht="75.0" hidden="1" customHeight="1" outlineLevel="2">
      <c r="A28" s="245"/>
      <c r="B28" s="282"/>
      <c r="C28" s="287" t="s">
        <v>367</v>
      </c>
      <c r="D28" s="287" t="s">
        <v>459</v>
      </c>
      <c r="E28" s="288" t="s">
        <v>146</v>
      </c>
      <c r="F28" s="289"/>
      <c r="G28" s="290" t="s">
        <v>460</v>
      </c>
      <c r="H28" s="70"/>
      <c r="I28" s="291" t="str">
        <f>"主標："&amp;'Creative Review'!H$4&amp;CHAR(10)&amp;
"副標："&amp;IF(LEN('Creative Review'!H$5)&lt;2,"n/a",'Creative Review'!H$5)&amp;CHAR(10)&amp;
"警語："&amp;'Creative Review'!H$6&amp;CHAR(10)</f>
        <v>主標：蝦皮直營滿千折$200
副標：n/a
警語：詳情請見蝦皮購物官網說明
</v>
      </c>
      <c r="J28" s="280" t="s">
        <v>379</v>
      </c>
      <c r="K28" s="244" t="s">
        <v>63</v>
      </c>
      <c r="L28" s="244" t="s">
        <v>63</v>
      </c>
    </row>
    <row r="29" ht="75.0" hidden="1" customHeight="1" outlineLevel="2">
      <c r="A29" s="245"/>
      <c r="B29" s="282"/>
      <c r="C29" s="219"/>
      <c r="D29" s="219"/>
      <c r="E29" s="288" t="s">
        <v>147</v>
      </c>
      <c r="F29" s="289"/>
      <c r="G29" s="220"/>
      <c r="H29" s="283"/>
      <c r="I29" s="219"/>
      <c r="J29" s="219"/>
      <c r="K29" s="244" t="s">
        <v>63</v>
      </c>
      <c r="L29" s="244" t="s">
        <v>63</v>
      </c>
    </row>
    <row r="30" ht="75.0" hidden="1" customHeight="1" outlineLevel="2">
      <c r="A30" s="245"/>
      <c r="B30" s="282"/>
      <c r="C30" s="220"/>
      <c r="D30" s="220"/>
      <c r="E30" s="293" t="s">
        <v>373</v>
      </c>
      <c r="F30" s="289"/>
      <c r="G30" s="294" t="s">
        <v>461</v>
      </c>
      <c r="H30" s="295" t="s">
        <v>375</v>
      </c>
      <c r="I30" s="220"/>
      <c r="J30" s="220"/>
      <c r="K30" s="244" t="s">
        <v>63</v>
      </c>
      <c r="L30" s="244" t="s">
        <v>63</v>
      </c>
    </row>
    <row r="31" ht="75.0" hidden="1" customHeight="1" outlineLevel="1">
      <c r="A31" s="245"/>
      <c r="B31" s="282"/>
      <c r="C31" s="296" t="s">
        <v>367</v>
      </c>
      <c r="D31" s="296" t="s">
        <v>387</v>
      </c>
      <c r="E31" s="297" t="s">
        <v>146</v>
      </c>
      <c r="F31" s="298" t="str">
        <f>"Template_"&amp;D31&amp;"_"&amp;E31</f>
        <v>Template_banner4_1200x1200</v>
      </c>
      <c r="G31" s="299" t="s">
        <v>462</v>
      </c>
      <c r="H31" s="70"/>
      <c r="I31" s="300" t="str">
        <f>"主標："&amp;'Creative Review'!I$4&amp;CHAR(10)&amp;
"副標："&amp;IF(LEN('Creative Review'!I$5)&lt;2,"n/a",'Creative Review'!I$5)&amp;CHAR(10)&amp;
"警語："&amp;'Creative Review'!I$6&amp;CHAR(10)</f>
        <v>主標：刷卡享88折券
副標：刷卡回饋最高16%
警語：詳情請見蝦皮購物官網說明
</v>
      </c>
      <c r="J31" s="302" t="s">
        <v>463</v>
      </c>
      <c r="K31" s="281" t="s">
        <v>385</v>
      </c>
      <c r="L31" s="244" t="s">
        <v>63</v>
      </c>
    </row>
    <row r="32" ht="75.0" hidden="1" customHeight="1" outlineLevel="1">
      <c r="A32" s="245"/>
      <c r="B32" s="282"/>
      <c r="C32" s="219"/>
      <c r="D32" s="219"/>
      <c r="E32" s="297" t="s">
        <v>147</v>
      </c>
      <c r="F32" s="298" t="str">
        <f>"Template_"&amp;D31&amp;"_"&amp;E32</f>
        <v>Template_banner4_1200x628</v>
      </c>
      <c r="G32" s="220"/>
      <c r="H32" s="283"/>
      <c r="I32" s="219"/>
      <c r="J32" s="303"/>
      <c r="K32" s="219"/>
      <c r="L32" s="244" t="s">
        <v>63</v>
      </c>
    </row>
    <row r="33" ht="75.0" hidden="1" customHeight="1" outlineLevel="1">
      <c r="A33" s="245"/>
      <c r="B33" s="282"/>
      <c r="C33" s="220"/>
      <c r="D33" s="220"/>
      <c r="E33" s="297" t="s">
        <v>373</v>
      </c>
      <c r="F33" s="298" t="str">
        <f>"Template_"&amp;D31&amp;"_"&amp;E33</f>
        <v>Template_banner4_600x400</v>
      </c>
      <c r="G33" s="304" t="s">
        <v>464</v>
      </c>
      <c r="H33" s="305" t="s">
        <v>375</v>
      </c>
      <c r="I33" s="220"/>
      <c r="J33" s="306"/>
      <c r="K33" s="220"/>
      <c r="L33" s="244" t="s">
        <v>63</v>
      </c>
    </row>
    <row r="34" ht="75.0" hidden="1" customHeight="1" outlineLevel="1">
      <c r="A34" s="245"/>
      <c r="B34" s="282"/>
      <c r="C34" s="307" t="s">
        <v>367</v>
      </c>
      <c r="D34" s="307" t="s">
        <v>392</v>
      </c>
      <c r="E34" s="308" t="s">
        <v>146</v>
      </c>
      <c r="F34" s="309" t="str">
        <f>"Template_"&amp;D34&amp;"_"&amp;E34</f>
        <v>Template_banner5_1200x1200</v>
      </c>
      <c r="G34" s="310" t="s">
        <v>465</v>
      </c>
      <c r="H34" s="311"/>
      <c r="I34" s="312" t="str">
        <f>"主標："&amp;'Creative Review'!J$4&amp;CHAR(10)&amp;
"副標："&amp;IF(LEN('Creative Review'!J$5)&lt;2,"n/a",'Creative Review'!J$5)&amp;CHAR(10)&amp;
"警語："&amp;'Creative Review'!J$6&amp;CHAR(10)</f>
        <v>主標：搶先寵媽5折起
副標：n/a
警語：優惠數量有限，售完為止
</v>
      </c>
      <c r="J34" s="313" t="s">
        <v>466</v>
      </c>
      <c r="K34" s="244" t="s">
        <v>63</v>
      </c>
      <c r="L34" s="244" t="s">
        <v>63</v>
      </c>
    </row>
    <row r="35" ht="111.0" hidden="1" customHeight="1" outlineLevel="1">
      <c r="A35" s="245"/>
      <c r="B35" s="282"/>
      <c r="C35" s="219"/>
      <c r="D35" s="219"/>
      <c r="E35" s="308" t="s">
        <v>147</v>
      </c>
      <c r="F35" s="309" t="str">
        <f>"Template_"&amp;D34&amp;"_"&amp;E35</f>
        <v>Template_banner5_1200x628</v>
      </c>
      <c r="G35" s="220"/>
      <c r="H35" s="158"/>
      <c r="I35" s="219"/>
      <c r="J35" s="303"/>
      <c r="K35" s="244" t="s">
        <v>63</v>
      </c>
      <c r="L35" s="244" t="s">
        <v>63</v>
      </c>
    </row>
    <row r="36" ht="75.0" hidden="1" customHeight="1" outlineLevel="1">
      <c r="A36" s="245"/>
      <c r="B36" s="282"/>
      <c r="C36" s="220"/>
      <c r="D36" s="220"/>
      <c r="E36" s="308" t="s">
        <v>373</v>
      </c>
      <c r="F36" s="309" t="str">
        <f>"Template_"&amp;D34&amp;"_"&amp;E36</f>
        <v>Template_banner5_600x400</v>
      </c>
      <c r="G36" s="315" t="s">
        <v>467</v>
      </c>
      <c r="H36" s="316" t="s">
        <v>375</v>
      </c>
      <c r="I36" s="317"/>
      <c r="J36" s="306"/>
      <c r="K36" s="244" t="s">
        <v>63</v>
      </c>
      <c r="L36" s="244" t="s">
        <v>63</v>
      </c>
    </row>
    <row r="37" ht="75.0" hidden="1" customHeight="1" outlineLevel="1">
      <c r="A37" s="245"/>
      <c r="B37" s="282"/>
      <c r="C37" s="318" t="s">
        <v>367</v>
      </c>
      <c r="D37" s="318" t="s">
        <v>397</v>
      </c>
      <c r="E37" s="319" t="s">
        <v>146</v>
      </c>
      <c r="F37" s="320" t="str">
        <f>"Template_"&amp;D37&amp;"_"&amp;E37</f>
        <v>Template_banner6_1200x1200</v>
      </c>
      <c r="G37" s="321" t="s">
        <v>468</v>
      </c>
      <c r="H37" s="322"/>
      <c r="I37" s="323" t="str">
        <f>"主標："&amp;'Creative Review'!K$4&amp;CHAR(10)&amp;
"副標："&amp;IF(LEN('Creative Review'!K$5)&lt;2,"n/a",'Creative Review'!K$5)&amp;CHAR(10)&amp;
"警語："&amp;'Creative Review'!K$6&amp;CHAR(10)</f>
        <v>主標：搶先寵媽5折起
副標：n/a
警語：優惠數量有限，售完為止
</v>
      </c>
      <c r="J37" s="313" t="s">
        <v>469</v>
      </c>
      <c r="K37" s="244" t="s">
        <v>63</v>
      </c>
      <c r="L37" s="244" t="s">
        <v>63</v>
      </c>
    </row>
    <row r="38" ht="111.0" hidden="1" customHeight="1" outlineLevel="1">
      <c r="A38" s="245"/>
      <c r="B38" s="282"/>
      <c r="C38" s="219"/>
      <c r="D38" s="219"/>
      <c r="E38" s="319" t="s">
        <v>147</v>
      </c>
      <c r="F38" s="320" t="str">
        <f>"Template_"&amp;D37&amp;"_"&amp;E38</f>
        <v>Template_banner6_1200x628</v>
      </c>
      <c r="G38" s="220"/>
      <c r="H38" s="158"/>
      <c r="I38" s="219"/>
      <c r="J38" s="303"/>
      <c r="K38" s="244" t="s">
        <v>63</v>
      </c>
      <c r="L38" s="244" t="s">
        <v>63</v>
      </c>
    </row>
    <row r="39" ht="75.0" hidden="1" customHeight="1" outlineLevel="1">
      <c r="A39" s="255"/>
      <c r="B39" s="331"/>
      <c r="C39" s="220"/>
      <c r="D39" s="220"/>
      <c r="E39" s="319" t="s">
        <v>373</v>
      </c>
      <c r="F39" s="320" t="str">
        <f>"Template_"&amp;D37&amp;"_"&amp;E39</f>
        <v>Template_banner6_600x400</v>
      </c>
      <c r="G39" s="325" t="s">
        <v>470</v>
      </c>
      <c r="H39" s="326" t="s">
        <v>375</v>
      </c>
      <c r="I39" s="317"/>
      <c r="J39" s="306"/>
      <c r="K39" s="244" t="s">
        <v>63</v>
      </c>
      <c r="L39" s="244" t="s">
        <v>63</v>
      </c>
    </row>
    <row r="40" ht="15.75" customHeight="1">
      <c r="A40" s="465" t="s">
        <v>404</v>
      </c>
      <c r="B40" s="466"/>
      <c r="C40" s="466"/>
      <c r="D40" s="466"/>
      <c r="E40" s="466"/>
      <c r="F40" s="466"/>
      <c r="G40" s="466"/>
      <c r="H40" s="466"/>
      <c r="I40" s="466"/>
      <c r="J40" s="467"/>
      <c r="K40" s="338"/>
      <c r="L40" s="338"/>
    </row>
    <row r="41" ht="15.75" hidden="1" customHeight="1" outlineLevel="1">
      <c r="A41" s="468" t="s">
        <v>339</v>
      </c>
      <c r="B41" s="469" t="s">
        <v>405</v>
      </c>
      <c r="C41" s="470"/>
      <c r="D41" s="471" t="s">
        <v>245</v>
      </c>
      <c r="E41" s="472" t="s">
        <v>406</v>
      </c>
      <c r="F41" s="473" t="s">
        <v>290</v>
      </c>
      <c r="G41" s="473" t="s">
        <v>407</v>
      </c>
      <c r="H41" s="474" t="s">
        <v>408</v>
      </c>
      <c r="I41" s="475" t="s">
        <v>409</v>
      </c>
      <c r="J41" s="348"/>
      <c r="K41" s="349"/>
      <c r="L41" s="350"/>
    </row>
    <row r="42" ht="75.0" hidden="1" customHeight="1" outlineLevel="1">
      <c r="A42" s="351" t="s">
        <v>471</v>
      </c>
      <c r="B42" s="352" t="s">
        <v>411</v>
      </c>
      <c r="C42" s="353"/>
      <c r="D42" s="354" t="s">
        <v>368</v>
      </c>
      <c r="E42" s="355"/>
      <c r="F42" s="356"/>
      <c r="G42" s="357"/>
      <c r="H42" s="357"/>
      <c r="I42" s="357"/>
      <c r="J42" s="359"/>
      <c r="K42" s="349"/>
      <c r="L42" s="360"/>
    </row>
    <row r="43" ht="75.0" hidden="1" customHeight="1" outlineLevel="1">
      <c r="A43" s="245"/>
      <c r="B43" s="361"/>
      <c r="C43" s="362"/>
      <c r="D43" s="363" t="s">
        <v>376</v>
      </c>
      <c r="E43" s="355"/>
      <c r="F43" s="356"/>
      <c r="G43" s="357"/>
      <c r="H43" s="357"/>
      <c r="I43" s="357"/>
      <c r="J43" s="359"/>
      <c r="K43" s="349"/>
      <c r="L43" s="360"/>
    </row>
    <row r="44" ht="75.0" hidden="1" customHeight="1" outlineLevel="1">
      <c r="A44" s="245"/>
      <c r="B44" s="361"/>
      <c r="C44" s="362"/>
      <c r="D44" s="364" t="s">
        <v>381</v>
      </c>
      <c r="E44" s="355"/>
      <c r="F44" s="356"/>
      <c r="G44" s="357"/>
      <c r="H44" s="357"/>
      <c r="I44" s="357"/>
      <c r="J44" s="359"/>
      <c r="K44" s="349"/>
      <c r="L44" s="360"/>
    </row>
    <row r="45" ht="75.0" hidden="1" customHeight="1" outlineLevel="1">
      <c r="A45" s="245"/>
      <c r="B45" s="361"/>
      <c r="C45" s="362"/>
      <c r="D45" s="365" t="s">
        <v>387</v>
      </c>
      <c r="E45" s="355"/>
      <c r="F45" s="356"/>
      <c r="G45" s="357"/>
      <c r="H45" s="357"/>
      <c r="I45" s="357"/>
      <c r="J45" s="359"/>
      <c r="K45" s="349"/>
      <c r="L45" s="360"/>
    </row>
    <row r="46" ht="75.0" hidden="1" customHeight="1" outlineLevel="1">
      <c r="A46" s="245"/>
      <c r="B46" s="361"/>
      <c r="C46" s="362"/>
      <c r="D46" s="366" t="s">
        <v>392</v>
      </c>
      <c r="E46" s="355"/>
      <c r="F46" s="356"/>
      <c r="G46" s="357"/>
      <c r="H46" s="357"/>
      <c r="I46" s="357"/>
      <c r="J46" s="359"/>
      <c r="K46" s="349"/>
      <c r="L46" s="360"/>
    </row>
    <row r="47" ht="75.0" hidden="1" customHeight="1" outlineLevel="1">
      <c r="A47" s="245"/>
      <c r="B47" s="361"/>
      <c r="C47" s="362"/>
      <c r="D47" s="319" t="s">
        <v>397</v>
      </c>
      <c r="E47" s="355"/>
      <c r="F47" s="356"/>
      <c r="G47" s="357"/>
      <c r="H47" s="357"/>
      <c r="I47" s="357"/>
      <c r="J47" s="368"/>
      <c r="K47" s="349"/>
      <c r="L47" s="360"/>
    </row>
    <row r="48" ht="75.0" hidden="1" customHeight="1" outlineLevel="1">
      <c r="A48" s="245"/>
      <c r="B48" s="369"/>
      <c r="C48" s="370"/>
      <c r="D48" s="402" t="s">
        <v>400</v>
      </c>
      <c r="E48" s="372"/>
      <c r="F48" s="356"/>
      <c r="G48" s="357"/>
      <c r="H48" s="357"/>
      <c r="I48" s="357"/>
      <c r="J48" s="368"/>
      <c r="K48" s="349"/>
      <c r="L48" s="360"/>
    </row>
    <row r="49" ht="15.75" hidden="1" customHeight="1" outlineLevel="1">
      <c r="A49" s="245"/>
      <c r="B49" s="476"/>
      <c r="C49" s="7"/>
      <c r="D49" s="476"/>
      <c r="E49" s="7"/>
      <c r="F49" s="477"/>
      <c r="G49" s="348"/>
      <c r="H49" s="348"/>
      <c r="I49" s="478"/>
      <c r="J49" s="368"/>
      <c r="K49" s="349"/>
      <c r="L49" s="360"/>
    </row>
    <row r="50" ht="15.75" customHeight="1" outlineLevel="1">
      <c r="A50" s="245"/>
      <c r="B50" s="231" t="s">
        <v>118</v>
      </c>
      <c r="C50" s="231" t="s">
        <v>119</v>
      </c>
      <c r="D50" s="231" t="s">
        <v>245</v>
      </c>
      <c r="E50" s="231" t="s">
        <v>340</v>
      </c>
      <c r="F50" s="231" t="s">
        <v>121</v>
      </c>
      <c r="G50" s="479" t="s">
        <v>342</v>
      </c>
      <c r="H50" s="480" t="s">
        <v>412</v>
      </c>
      <c r="I50" s="478"/>
      <c r="J50" s="478"/>
      <c r="K50" s="381"/>
      <c r="L50" s="381"/>
      <c r="M50" s="478"/>
    </row>
    <row r="51" ht="15.75" customHeight="1" outlineLevel="1">
      <c r="A51" s="245"/>
      <c r="B51" s="382" t="s">
        <v>85</v>
      </c>
      <c r="C51" s="235" t="s">
        <v>367</v>
      </c>
      <c r="D51" s="388" t="s">
        <v>381</v>
      </c>
      <c r="E51" s="297" t="s">
        <v>167</v>
      </c>
      <c r="F51" s="298" t="str">
        <f t="shared" ref="F51:F67" si="1">"Appier_"&amp;$D$59&amp;"_"&amp;E51</f>
        <v>Appier__600x1200</v>
      </c>
      <c r="G51" s="481" t="s">
        <v>472</v>
      </c>
      <c r="H51" s="482" t="s">
        <v>473</v>
      </c>
      <c r="I51" s="478"/>
      <c r="J51" s="478"/>
      <c r="K51" s="381"/>
      <c r="L51" s="381"/>
    </row>
    <row r="52" ht="15.75" customHeight="1" outlineLevel="1">
      <c r="A52" s="245"/>
      <c r="B52" s="246"/>
      <c r="C52" s="219"/>
      <c r="D52" s="219"/>
      <c r="E52" s="297" t="s">
        <v>168</v>
      </c>
      <c r="F52" s="298" t="str">
        <f t="shared" si="1"/>
        <v>Appier__640x960</v>
      </c>
      <c r="G52" s="386"/>
      <c r="H52" s="483"/>
      <c r="I52" s="478"/>
      <c r="J52" s="478"/>
      <c r="K52" s="381"/>
      <c r="L52" s="381"/>
    </row>
    <row r="53" ht="15.75" customHeight="1" outlineLevel="1">
      <c r="A53" s="245"/>
      <c r="B53" s="246"/>
      <c r="C53" s="219"/>
      <c r="D53" s="219"/>
      <c r="E53" s="297" t="s">
        <v>169</v>
      </c>
      <c r="F53" s="298" t="str">
        <f t="shared" si="1"/>
        <v>Appier__600x500</v>
      </c>
      <c r="G53" s="386"/>
      <c r="H53" s="483"/>
      <c r="I53" s="478"/>
      <c r="J53" s="478"/>
      <c r="K53" s="381"/>
      <c r="L53" s="381"/>
    </row>
    <row r="54" ht="15.75" customHeight="1" outlineLevel="1">
      <c r="A54" s="245"/>
      <c r="B54" s="246"/>
      <c r="C54" s="219"/>
      <c r="D54" s="219"/>
      <c r="E54" s="297" t="s">
        <v>170</v>
      </c>
      <c r="F54" s="298" t="str">
        <f t="shared" si="1"/>
        <v>Appier__672x560</v>
      </c>
      <c r="G54" s="386"/>
      <c r="H54" s="483"/>
      <c r="I54" s="478"/>
      <c r="J54" s="478"/>
      <c r="K54" s="381"/>
      <c r="L54" s="381"/>
    </row>
    <row r="55" ht="15.75" customHeight="1" outlineLevel="1">
      <c r="A55" s="245"/>
      <c r="B55" s="246"/>
      <c r="C55" s="219"/>
      <c r="D55" s="219"/>
      <c r="E55" s="297" t="s">
        <v>171</v>
      </c>
      <c r="F55" s="298" t="str">
        <f t="shared" si="1"/>
        <v>Appier__1200x627</v>
      </c>
      <c r="G55" s="386"/>
      <c r="H55" s="483"/>
      <c r="I55" s="478"/>
      <c r="J55" s="478"/>
      <c r="K55" s="381"/>
      <c r="L55" s="381"/>
    </row>
    <row r="56" ht="15.75" customHeight="1" outlineLevel="1">
      <c r="A56" s="245"/>
      <c r="B56" s="246"/>
      <c r="C56" s="219"/>
      <c r="D56" s="219"/>
      <c r="E56" s="297" t="s">
        <v>172</v>
      </c>
      <c r="F56" s="298" t="str">
        <f t="shared" si="1"/>
        <v>Appier__960x640</v>
      </c>
      <c r="G56" s="386"/>
      <c r="H56" s="483"/>
      <c r="I56" s="478"/>
      <c r="J56" s="478"/>
      <c r="K56" s="381"/>
      <c r="L56" s="381"/>
    </row>
    <row r="57" ht="15.75" customHeight="1" outlineLevel="1">
      <c r="A57" s="245"/>
      <c r="B57" s="246"/>
      <c r="C57" s="219"/>
      <c r="D57" s="219"/>
      <c r="E57" s="297" t="s">
        <v>173</v>
      </c>
      <c r="F57" s="298" t="str">
        <f t="shared" si="1"/>
        <v>Appier__2048x1536</v>
      </c>
      <c r="G57" s="386"/>
      <c r="H57" s="483"/>
      <c r="I57" s="478"/>
      <c r="J57" s="478"/>
      <c r="K57" s="381"/>
      <c r="L57" s="381"/>
    </row>
    <row r="58" ht="15.75" customHeight="1" outlineLevel="1">
      <c r="A58" s="245"/>
      <c r="B58" s="246"/>
      <c r="C58" s="219"/>
      <c r="D58" s="219"/>
      <c r="E58" s="297" t="s">
        <v>174</v>
      </c>
      <c r="F58" s="298" t="str">
        <f t="shared" si="1"/>
        <v>Appier__640x100</v>
      </c>
      <c r="G58" s="386"/>
      <c r="H58" s="483"/>
      <c r="I58" s="478"/>
      <c r="J58" s="478"/>
      <c r="K58" s="381"/>
      <c r="L58" s="381"/>
    </row>
    <row r="59" ht="15.75" customHeight="1" outlineLevel="1">
      <c r="A59" s="245"/>
      <c r="B59" s="246"/>
      <c r="C59" s="219"/>
      <c r="D59" s="219"/>
      <c r="E59" s="297" t="s">
        <v>175</v>
      </c>
      <c r="F59" s="298" t="str">
        <f t="shared" si="1"/>
        <v>Appier__640x200</v>
      </c>
      <c r="G59" s="386"/>
      <c r="H59" s="483"/>
      <c r="I59" s="478"/>
      <c r="J59" s="478"/>
      <c r="K59" s="381"/>
      <c r="L59" s="381"/>
    </row>
    <row r="60" ht="15.75" customHeight="1" outlineLevel="1">
      <c r="A60" s="245"/>
      <c r="B60" s="246"/>
      <c r="C60" s="219"/>
      <c r="D60" s="219"/>
      <c r="E60" s="297" t="s">
        <v>176</v>
      </c>
      <c r="F60" s="298" t="str">
        <f t="shared" si="1"/>
        <v>Appier__1536x2048</v>
      </c>
      <c r="G60" s="386"/>
      <c r="H60" s="483"/>
      <c r="I60" s="478"/>
      <c r="J60" s="478"/>
      <c r="K60" s="381"/>
      <c r="L60" s="381"/>
    </row>
    <row r="61" ht="15.75" customHeight="1" outlineLevel="1">
      <c r="A61" s="245"/>
      <c r="B61" s="246"/>
      <c r="C61" s="219"/>
      <c r="D61" s="219"/>
      <c r="E61" s="297" t="s">
        <v>177</v>
      </c>
      <c r="F61" s="298" t="str">
        <f t="shared" si="1"/>
        <v>Appier__160x600</v>
      </c>
      <c r="G61" s="386"/>
      <c r="H61" s="483"/>
      <c r="I61" s="478"/>
      <c r="J61" s="478"/>
      <c r="K61" s="381"/>
      <c r="L61" s="381"/>
    </row>
    <row r="62" ht="15.75" customHeight="1" outlineLevel="1">
      <c r="A62" s="245"/>
      <c r="B62" s="246"/>
      <c r="C62" s="219"/>
      <c r="D62" s="219"/>
      <c r="E62" s="297" t="s">
        <v>165</v>
      </c>
      <c r="F62" s="298" t="str">
        <f t="shared" si="1"/>
        <v>Appier__300x600</v>
      </c>
      <c r="G62" s="386"/>
      <c r="H62" s="483"/>
      <c r="I62" s="478"/>
      <c r="J62" s="478"/>
      <c r="K62" s="381"/>
      <c r="L62" s="381"/>
    </row>
    <row r="63" ht="15.75" customHeight="1" outlineLevel="1">
      <c r="A63" s="245"/>
      <c r="B63" s="246"/>
      <c r="C63" s="219"/>
      <c r="D63" s="219"/>
      <c r="E63" s="297" t="s">
        <v>158</v>
      </c>
      <c r="F63" s="298" t="str">
        <f t="shared" si="1"/>
        <v>Appier__320x480</v>
      </c>
      <c r="G63" s="386"/>
      <c r="H63" s="483"/>
      <c r="I63" s="478"/>
      <c r="J63" s="478"/>
      <c r="K63" s="381"/>
      <c r="L63" s="381"/>
    </row>
    <row r="64" ht="15.75" customHeight="1" outlineLevel="1">
      <c r="A64" s="245"/>
      <c r="B64" s="246"/>
      <c r="C64" s="219"/>
      <c r="D64" s="219"/>
      <c r="E64" s="297" t="s">
        <v>159</v>
      </c>
      <c r="F64" s="298" t="str">
        <f t="shared" si="1"/>
        <v>Appier__320x50</v>
      </c>
      <c r="G64" s="386"/>
      <c r="H64" s="483"/>
      <c r="I64" s="478"/>
      <c r="J64" s="478"/>
      <c r="K64" s="381"/>
      <c r="L64" s="381"/>
    </row>
    <row r="65" ht="15.75" customHeight="1" outlineLevel="1">
      <c r="A65" s="245"/>
      <c r="B65" s="246"/>
      <c r="C65" s="219"/>
      <c r="D65" s="219"/>
      <c r="E65" s="297" t="s">
        <v>178</v>
      </c>
      <c r="F65" s="298" t="str">
        <f t="shared" si="1"/>
        <v>Appier__336x280</v>
      </c>
      <c r="G65" s="386"/>
      <c r="H65" s="483"/>
      <c r="I65" s="478"/>
      <c r="J65" s="478"/>
      <c r="K65" s="381"/>
      <c r="L65" s="381"/>
    </row>
    <row r="66" ht="15.75" customHeight="1" outlineLevel="1">
      <c r="A66" s="245"/>
      <c r="B66" s="246"/>
      <c r="C66" s="219"/>
      <c r="D66" s="219"/>
      <c r="E66" s="297" t="s">
        <v>160</v>
      </c>
      <c r="F66" s="298" t="str">
        <f t="shared" si="1"/>
        <v>Appier__480x320</v>
      </c>
      <c r="G66" s="386"/>
      <c r="H66" s="483"/>
      <c r="I66" s="478"/>
      <c r="J66" s="478"/>
      <c r="K66" s="381"/>
      <c r="L66" s="381"/>
    </row>
    <row r="67" ht="15.75" customHeight="1" outlineLevel="1">
      <c r="A67" s="448"/>
      <c r="B67" s="256"/>
      <c r="C67" s="257"/>
      <c r="D67" s="220"/>
      <c r="E67" s="297" t="s">
        <v>179</v>
      </c>
      <c r="F67" s="298" t="str">
        <f t="shared" si="1"/>
        <v>Appier__970x250</v>
      </c>
      <c r="G67" s="407"/>
      <c r="H67" s="484"/>
      <c r="I67" s="478"/>
      <c r="J67" s="478"/>
      <c r="K67" s="381"/>
      <c r="L67" s="381"/>
    </row>
    <row r="68" ht="15.75" customHeight="1">
      <c r="I68" s="485"/>
      <c r="J68" s="485"/>
    </row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4">
    <mergeCell ref="I20:I24"/>
    <mergeCell ref="J20:J24"/>
    <mergeCell ref="K25:K27"/>
    <mergeCell ref="A20:A24"/>
    <mergeCell ref="B20:B24"/>
    <mergeCell ref="C20:C24"/>
    <mergeCell ref="D20:D24"/>
    <mergeCell ref="E20:E24"/>
    <mergeCell ref="G20:G24"/>
    <mergeCell ref="H20:H24"/>
    <mergeCell ref="C31:C33"/>
    <mergeCell ref="C34:C36"/>
    <mergeCell ref="C51:C67"/>
    <mergeCell ref="D51:D67"/>
    <mergeCell ref="G51:G67"/>
    <mergeCell ref="H51:H67"/>
    <mergeCell ref="D34:D36"/>
    <mergeCell ref="C37:C39"/>
    <mergeCell ref="D37:D39"/>
    <mergeCell ref="E41:E48"/>
    <mergeCell ref="B42:C48"/>
    <mergeCell ref="A25:A39"/>
    <mergeCell ref="A42:A67"/>
    <mergeCell ref="B51:B67"/>
    <mergeCell ref="B25:B39"/>
    <mergeCell ref="C25:C27"/>
    <mergeCell ref="D25:D27"/>
    <mergeCell ref="C28:C30"/>
    <mergeCell ref="D28:D30"/>
    <mergeCell ref="D31:D33"/>
    <mergeCell ref="B41:C41"/>
    <mergeCell ref="G25:G26"/>
    <mergeCell ref="H25:H26"/>
    <mergeCell ref="I25:I27"/>
    <mergeCell ref="J25:J27"/>
    <mergeCell ref="H28:H29"/>
    <mergeCell ref="I28:I30"/>
    <mergeCell ref="J28:J30"/>
    <mergeCell ref="G37:G38"/>
    <mergeCell ref="H37:H38"/>
    <mergeCell ref="I37:I39"/>
    <mergeCell ref="J37:J39"/>
    <mergeCell ref="G28:G29"/>
    <mergeCell ref="G31:G32"/>
    <mergeCell ref="H31:H32"/>
    <mergeCell ref="J31:J33"/>
    <mergeCell ref="K31:K33"/>
    <mergeCell ref="G34:G35"/>
    <mergeCell ref="H34:H35"/>
    <mergeCell ref="C7:I7"/>
    <mergeCell ref="C8:I8"/>
    <mergeCell ref="C9:I9"/>
    <mergeCell ref="C10:I10"/>
    <mergeCell ref="G14:G16"/>
    <mergeCell ref="J14:J19"/>
    <mergeCell ref="G17:G19"/>
    <mergeCell ref="B1:D1"/>
    <mergeCell ref="G1:I1"/>
    <mergeCell ref="B2:D2"/>
    <mergeCell ref="G2:I3"/>
    <mergeCell ref="B3:D3"/>
    <mergeCell ref="B4:I4"/>
    <mergeCell ref="A12:I12"/>
    <mergeCell ref="A7:A10"/>
    <mergeCell ref="A14:A19"/>
    <mergeCell ref="B14:B19"/>
    <mergeCell ref="C14:C16"/>
    <mergeCell ref="D14:D16"/>
    <mergeCell ref="C17:C19"/>
    <mergeCell ref="D17:D19"/>
    <mergeCell ref="I31:I33"/>
    <mergeCell ref="I34:I36"/>
    <mergeCell ref="J34:J36"/>
    <mergeCell ref="A40:J40"/>
  </mergeCells>
  <hyperlinks>
    <hyperlink r:id="rId1" location="slide=id.g387cac5fe0d_2_21" ref="G25"/>
    <hyperlink r:id="rId2" location="slide=id.g2ebb1ce1d7e_0_162" ref="H27"/>
    <hyperlink r:id="rId3" location="slide=id.g35e5b5ad854_1_10" ref="G28"/>
    <hyperlink r:id="rId4" location="slide=id.g2ebb1ce1d7e_0_162" ref="H30"/>
    <hyperlink r:id="rId5" location="slide=id.g35e5b5ad854_1_10" ref="G31"/>
    <hyperlink r:id="rId6" location="slide=id.g2ebb1ce1d7e_0_162" ref="H33"/>
    <hyperlink r:id="rId7" location="slide=id.g35e5b5ad854_1_10" ref="G34"/>
    <hyperlink r:id="rId8" ref="J34"/>
    <hyperlink r:id="rId9" location="slide=id.g2ebb1ce1d7e_0_162" ref="H36"/>
    <hyperlink r:id="rId10" location="slide=id.g35e5b5ad854_1_10" ref="G37"/>
    <hyperlink r:id="rId11" ref="J37"/>
    <hyperlink r:id="rId12" location="slide=id.g2ebb1ce1d7e_0_162" ref="H39"/>
  </hyperlinks>
  <printOptions/>
  <pageMargins bottom="0.75" footer="0.0" header="0.0" left="0.7" right="0.7" top="0.75"/>
  <pageSetup orientation="landscape"/>
  <drawing r:id="rId1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AA84F"/>
    <outlinePr summaryBelow="0" summaryRight="0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2.63" defaultRowHeight="15.0" outlineLevelCol="1" outlineLevelRow="1"/>
  <cols>
    <col customWidth="1" min="1" max="1" width="11.25"/>
    <col customWidth="1" min="2" max="2" width="8.25"/>
    <col customWidth="1" min="3" max="3" width="18.75"/>
    <col customWidth="1" min="4" max="4" width="28.25"/>
    <col customWidth="1" min="5" max="5" width="14.38"/>
    <col customWidth="1" min="6" max="6" width="16.63"/>
    <col customWidth="1" min="7" max="7" width="22.0"/>
    <col customWidth="1" min="8" max="8" width="25.38"/>
    <col customWidth="1" min="9" max="9" width="25.88"/>
    <col customWidth="1" min="10" max="10" width="19.25"/>
    <col customWidth="1" min="11" max="12" width="7.75"/>
    <col customWidth="1" min="13" max="13" width="9.38"/>
    <col customWidth="1" min="14" max="14" width="14.88"/>
    <col customWidth="1" min="15" max="15" width="38.75"/>
    <col customWidth="1" min="16" max="16" width="19.0" outlineLevel="1"/>
    <col customWidth="1" min="17" max="17" width="11.0" outlineLevel="1"/>
    <col customWidth="1" min="18" max="18" width="16.5" outlineLevel="1"/>
    <col customWidth="1" min="19" max="19" width="25.0" outlineLevel="1"/>
    <col customWidth="1" min="20" max="20" width="25.75" outlineLevel="1"/>
    <col customWidth="1" min="21" max="26" width="11.0"/>
  </cols>
  <sheetData>
    <row r="1" ht="15.75" customHeight="1">
      <c r="A1" s="486" t="s">
        <v>474</v>
      </c>
      <c r="B1" s="487" t="s">
        <v>475</v>
      </c>
      <c r="C1" s="488" t="s">
        <v>476</v>
      </c>
      <c r="D1" s="489" t="s">
        <v>290</v>
      </c>
      <c r="E1" s="490" t="s">
        <v>477</v>
      </c>
      <c r="F1" s="491" t="s">
        <v>478</v>
      </c>
      <c r="G1" s="492" t="s">
        <v>479</v>
      </c>
      <c r="H1" s="493"/>
      <c r="I1" s="493"/>
      <c r="J1" s="493"/>
      <c r="K1" s="493"/>
      <c r="L1" s="493"/>
      <c r="M1" s="493"/>
      <c r="N1" s="494"/>
      <c r="O1" s="495" t="s">
        <v>480</v>
      </c>
      <c r="P1" s="496" t="s">
        <v>481</v>
      </c>
      <c r="Q1" s="494"/>
      <c r="R1" s="497" t="s">
        <v>482</v>
      </c>
      <c r="S1" s="498"/>
      <c r="T1" s="499" t="s">
        <v>483</v>
      </c>
    </row>
    <row r="2" ht="15.75" customHeight="1">
      <c r="A2" s="500"/>
      <c r="B2" s="501"/>
      <c r="C2" s="501"/>
      <c r="D2" s="501"/>
      <c r="E2" s="501"/>
      <c r="F2" s="501"/>
      <c r="G2" s="502" t="s">
        <v>484</v>
      </c>
      <c r="H2" s="502" t="s">
        <v>485</v>
      </c>
      <c r="I2" s="502" t="s">
        <v>486</v>
      </c>
      <c r="J2" s="502" t="s">
        <v>487</v>
      </c>
      <c r="K2" s="503" t="s">
        <v>488</v>
      </c>
      <c r="L2" s="503" t="s">
        <v>489</v>
      </c>
      <c r="M2" s="503" t="s">
        <v>490</v>
      </c>
      <c r="N2" s="503" t="s">
        <v>491</v>
      </c>
      <c r="O2" s="502" t="s">
        <v>492</v>
      </c>
      <c r="P2" s="504" t="s">
        <v>493</v>
      </c>
      <c r="Q2" s="504" t="s">
        <v>494</v>
      </c>
      <c r="R2" s="505" t="s">
        <v>495</v>
      </c>
      <c r="S2" s="505" t="s">
        <v>496</v>
      </c>
      <c r="T2" s="505" t="s">
        <v>497</v>
      </c>
    </row>
    <row r="3" ht="15.75" customHeight="1">
      <c r="A3" s="506"/>
      <c r="B3" s="507"/>
      <c r="C3" s="508"/>
      <c r="D3" s="508"/>
      <c r="E3" s="509"/>
      <c r="F3" s="510"/>
      <c r="G3" s="510"/>
      <c r="H3" s="510"/>
      <c r="I3" s="510"/>
      <c r="J3" s="510"/>
      <c r="K3" s="511"/>
      <c r="L3" s="511"/>
      <c r="M3" s="511"/>
      <c r="N3" s="511"/>
      <c r="O3" s="510"/>
      <c r="P3" s="510"/>
      <c r="Q3" s="510"/>
      <c r="R3" s="512"/>
      <c r="S3" s="512"/>
      <c r="T3" s="512"/>
    </row>
    <row r="4" ht="15.75" customHeight="1">
      <c r="A4" s="513" t="s">
        <v>498</v>
      </c>
      <c r="B4" s="514"/>
      <c r="C4" s="515"/>
      <c r="D4" s="516" t="s">
        <v>499</v>
      </c>
      <c r="E4" s="514"/>
      <c r="F4" s="517"/>
      <c r="G4" s="514"/>
      <c r="H4" s="514"/>
      <c r="I4" s="514"/>
      <c r="J4" s="514"/>
      <c r="K4" s="518"/>
      <c r="L4" s="518"/>
      <c r="M4" s="518"/>
      <c r="N4" s="518"/>
      <c r="O4" s="519"/>
      <c r="P4" s="520"/>
      <c r="Q4" s="521"/>
      <c r="R4" s="522"/>
      <c r="S4" s="523"/>
      <c r="T4" s="522"/>
    </row>
    <row r="5" ht="37.5" customHeight="1" outlineLevel="1">
      <c r="A5" s="524" t="s">
        <v>500</v>
      </c>
      <c r="B5" s="525" t="s">
        <v>501</v>
      </c>
      <c r="C5" s="526" t="s">
        <v>502</v>
      </c>
      <c r="D5" s="527"/>
      <c r="E5" s="528" t="s">
        <v>503</v>
      </c>
      <c r="F5" s="529" t="s">
        <v>504</v>
      </c>
      <c r="G5" s="530"/>
      <c r="H5" s="530"/>
      <c r="I5" s="530"/>
      <c r="J5" s="530"/>
      <c r="K5" s="531"/>
      <c r="L5" s="531"/>
      <c r="M5" s="532" t="s">
        <v>505</v>
      </c>
      <c r="N5" s="530"/>
      <c r="O5" s="533" t="s">
        <v>506</v>
      </c>
      <c r="P5" s="534" t="s">
        <v>507</v>
      </c>
      <c r="Q5" s="535"/>
      <c r="R5" s="536" t="s">
        <v>508</v>
      </c>
      <c r="S5" s="537"/>
      <c r="T5" s="538"/>
    </row>
    <row r="6" ht="71.25" customHeight="1" outlineLevel="1">
      <c r="A6" s="539"/>
      <c r="B6" s="539"/>
      <c r="C6" s="540"/>
      <c r="D6" s="539"/>
      <c r="E6" s="528" t="s">
        <v>503</v>
      </c>
      <c r="F6" s="529" t="s">
        <v>509</v>
      </c>
      <c r="G6" s="530"/>
      <c r="H6" s="530"/>
      <c r="I6" s="530"/>
      <c r="J6" s="530"/>
      <c r="K6" s="531"/>
      <c r="L6" s="531"/>
      <c r="M6" s="532" t="s">
        <v>510</v>
      </c>
      <c r="N6" s="530"/>
      <c r="O6" s="533" t="s">
        <v>511</v>
      </c>
      <c r="P6" s="541" t="s">
        <v>512</v>
      </c>
      <c r="Q6" s="542"/>
      <c r="R6" s="536" t="s">
        <v>508</v>
      </c>
      <c r="S6" s="537"/>
      <c r="T6" s="538"/>
    </row>
    <row r="7" ht="78.75" customHeight="1" outlineLevel="1">
      <c r="A7" s="500"/>
      <c r="B7" s="500"/>
      <c r="C7" s="501"/>
      <c r="D7" s="500"/>
      <c r="E7" s="528" t="s">
        <v>513</v>
      </c>
      <c r="F7" s="543" t="s">
        <v>514</v>
      </c>
      <c r="G7" s="544"/>
      <c r="H7" s="545" t="s">
        <v>515</v>
      </c>
      <c r="I7" s="544"/>
      <c r="J7" s="546" t="s">
        <v>516</v>
      </c>
      <c r="K7" s="544"/>
      <c r="L7" s="544"/>
      <c r="M7" s="544"/>
      <c r="N7" s="544"/>
      <c r="O7" s="547" t="s">
        <v>517</v>
      </c>
      <c r="P7" s="544"/>
      <c r="Q7" s="548"/>
      <c r="R7" s="536" t="s">
        <v>508</v>
      </c>
      <c r="S7" s="537" t="s">
        <v>518</v>
      </c>
      <c r="T7" s="538"/>
    </row>
    <row r="8" ht="15.75" customHeight="1">
      <c r="A8" s="513" t="s">
        <v>498</v>
      </c>
      <c r="B8" s="514"/>
      <c r="C8" s="515"/>
      <c r="D8" s="549" t="s">
        <v>519</v>
      </c>
      <c r="E8" s="550"/>
      <c r="F8" s="517"/>
      <c r="G8" s="514"/>
      <c r="H8" s="514"/>
      <c r="I8" s="514"/>
      <c r="J8" s="514"/>
      <c r="K8" s="518"/>
      <c r="L8" s="518"/>
      <c r="M8" s="518"/>
      <c r="N8" s="518"/>
      <c r="O8" s="519"/>
      <c r="P8" s="520"/>
      <c r="Q8" s="521"/>
      <c r="R8" s="522"/>
      <c r="S8" s="523"/>
      <c r="T8" s="522"/>
    </row>
    <row r="9" ht="37.5" customHeight="1" outlineLevel="1">
      <c r="A9" s="551" t="s">
        <v>520</v>
      </c>
      <c r="B9" s="552"/>
      <c r="C9" s="553" t="s">
        <v>521</v>
      </c>
      <c r="D9" s="552"/>
      <c r="E9" s="554"/>
      <c r="F9" s="555"/>
      <c r="G9" s="552"/>
      <c r="H9" s="552"/>
      <c r="I9" s="556"/>
      <c r="J9" s="556"/>
      <c r="K9" s="557"/>
      <c r="L9" s="557"/>
      <c r="M9" s="557"/>
      <c r="N9" s="557"/>
      <c r="O9" s="558"/>
      <c r="P9" s="559"/>
      <c r="Q9" s="560"/>
      <c r="R9" s="557"/>
      <c r="S9" s="558"/>
      <c r="T9" s="557"/>
    </row>
    <row r="10" ht="37.5" customHeight="1" outlineLevel="1">
      <c r="A10" s="551" t="s">
        <v>522</v>
      </c>
      <c r="B10" s="561"/>
      <c r="C10" s="553" t="s">
        <v>523</v>
      </c>
      <c r="D10" s="561"/>
      <c r="E10" s="562"/>
      <c r="F10" s="555"/>
      <c r="G10" s="552"/>
      <c r="H10" s="552"/>
      <c r="I10" s="556"/>
      <c r="J10" s="556"/>
      <c r="K10" s="557"/>
      <c r="L10" s="557"/>
      <c r="M10" s="557"/>
      <c r="N10" s="557"/>
      <c r="O10" s="558"/>
      <c r="P10" s="559"/>
      <c r="Q10" s="560"/>
      <c r="R10" s="557"/>
      <c r="S10" s="558"/>
      <c r="T10" s="557"/>
    </row>
    <row r="11" ht="37.5" customHeight="1" outlineLevel="1">
      <c r="A11" s="551" t="s">
        <v>524</v>
      </c>
      <c r="B11" s="561"/>
      <c r="C11" s="553" t="s">
        <v>525</v>
      </c>
      <c r="D11" s="561"/>
      <c r="E11" s="562"/>
      <c r="F11" s="555"/>
      <c r="G11" s="552"/>
      <c r="H11" s="552"/>
      <c r="I11" s="556"/>
      <c r="J11" s="556"/>
      <c r="K11" s="557"/>
      <c r="L11" s="557"/>
      <c r="M11" s="557"/>
      <c r="N11" s="557"/>
      <c r="O11" s="558"/>
      <c r="P11" s="559"/>
      <c r="Q11" s="560"/>
      <c r="R11" s="557"/>
      <c r="S11" s="558"/>
      <c r="T11" s="557"/>
    </row>
    <row r="12" ht="15.75" customHeight="1">
      <c r="A12" s="513" t="s">
        <v>498</v>
      </c>
      <c r="B12" s="514"/>
      <c r="C12" s="515"/>
      <c r="D12" s="549" t="s">
        <v>526</v>
      </c>
      <c r="E12" s="550"/>
      <c r="F12" s="517"/>
      <c r="G12" s="514"/>
      <c r="H12" s="514"/>
      <c r="I12" s="514"/>
      <c r="J12" s="514"/>
      <c r="K12" s="518"/>
      <c r="L12" s="518"/>
      <c r="M12" s="518"/>
      <c r="N12" s="518"/>
      <c r="O12" s="519"/>
      <c r="P12" s="520"/>
      <c r="Q12" s="521"/>
      <c r="R12" s="522"/>
      <c r="S12" s="523"/>
      <c r="T12" s="522"/>
    </row>
    <row r="13" ht="37.5" customHeight="1" outlineLevel="1">
      <c r="A13" s="551" t="s">
        <v>527</v>
      </c>
      <c r="B13" s="552"/>
      <c r="C13" s="553" t="s">
        <v>528</v>
      </c>
      <c r="D13" s="552"/>
      <c r="E13" s="554"/>
      <c r="F13" s="555"/>
      <c r="G13" s="552"/>
      <c r="H13" s="552"/>
      <c r="I13" s="556"/>
      <c r="J13" s="556"/>
      <c r="K13" s="557"/>
      <c r="L13" s="557"/>
      <c r="M13" s="557"/>
      <c r="N13" s="557"/>
      <c r="O13" s="558" t="s">
        <v>529</v>
      </c>
      <c r="P13" s="559"/>
      <c r="Q13" s="560"/>
      <c r="R13" s="557"/>
      <c r="S13" s="558"/>
      <c r="T13" s="557"/>
    </row>
    <row r="14" ht="37.5" customHeight="1" outlineLevel="1">
      <c r="A14" s="551" t="s">
        <v>530</v>
      </c>
      <c r="B14" s="561"/>
      <c r="C14" s="553" t="s">
        <v>531</v>
      </c>
      <c r="D14" s="552"/>
      <c r="E14" s="562"/>
      <c r="F14" s="555"/>
      <c r="G14" s="552"/>
      <c r="H14" s="552"/>
      <c r="I14" s="556"/>
      <c r="J14" s="556"/>
      <c r="K14" s="557"/>
      <c r="L14" s="557"/>
      <c r="M14" s="557"/>
      <c r="N14" s="557"/>
      <c r="O14" s="558"/>
      <c r="P14" s="559"/>
      <c r="Q14" s="560"/>
      <c r="R14" s="557"/>
      <c r="S14" s="558"/>
      <c r="T14" s="557"/>
    </row>
    <row r="15" ht="37.5" customHeight="1" outlineLevel="1">
      <c r="A15" s="551" t="s">
        <v>532</v>
      </c>
      <c r="B15" s="561"/>
      <c r="C15" s="553" t="s">
        <v>533</v>
      </c>
      <c r="D15" s="552"/>
      <c r="E15" s="562"/>
      <c r="F15" s="555"/>
      <c r="G15" s="552"/>
      <c r="H15" s="552"/>
      <c r="I15" s="556"/>
      <c r="J15" s="556"/>
      <c r="K15" s="557"/>
      <c r="L15" s="557"/>
      <c r="M15" s="557"/>
      <c r="N15" s="557"/>
      <c r="O15" s="558"/>
      <c r="P15" s="559"/>
      <c r="Q15" s="560"/>
      <c r="R15" s="557"/>
      <c r="S15" s="558"/>
      <c r="T15" s="557"/>
    </row>
    <row r="16" ht="15.75" customHeight="1">
      <c r="A16" s="513" t="s">
        <v>498</v>
      </c>
      <c r="B16" s="514"/>
      <c r="C16" s="515"/>
      <c r="D16" s="516" t="s">
        <v>534</v>
      </c>
      <c r="E16" s="514"/>
      <c r="F16" s="517"/>
      <c r="G16" s="514"/>
      <c r="H16" s="514"/>
      <c r="I16" s="514"/>
      <c r="J16" s="514"/>
      <c r="K16" s="518"/>
      <c r="L16" s="518"/>
      <c r="M16" s="518"/>
      <c r="N16" s="518"/>
      <c r="O16" s="519"/>
      <c r="P16" s="520"/>
      <c r="Q16" s="521"/>
      <c r="R16" s="522"/>
      <c r="S16" s="523"/>
      <c r="T16" s="522"/>
    </row>
    <row r="17" ht="37.5" customHeight="1" outlineLevel="1">
      <c r="A17" s="524" t="s">
        <v>535</v>
      </c>
      <c r="B17" s="525" t="s">
        <v>536</v>
      </c>
      <c r="C17" s="526" t="s">
        <v>502</v>
      </c>
      <c r="D17" s="527"/>
      <c r="E17" s="528" t="s">
        <v>503</v>
      </c>
      <c r="F17" s="529" t="s">
        <v>533</v>
      </c>
      <c r="G17" s="530"/>
      <c r="H17" s="545" t="s">
        <v>537</v>
      </c>
      <c r="I17" s="530"/>
      <c r="J17" s="530"/>
      <c r="K17" s="531"/>
      <c r="L17" s="531"/>
      <c r="M17" s="531"/>
      <c r="N17" s="530"/>
      <c r="O17" s="563" t="s">
        <v>538</v>
      </c>
      <c r="P17" s="531"/>
      <c r="Q17" s="531"/>
      <c r="R17" s="536" t="s">
        <v>508</v>
      </c>
      <c r="S17" s="537"/>
      <c r="T17" s="538"/>
    </row>
    <row r="18" ht="83.25" customHeight="1" outlineLevel="1">
      <c r="A18" s="539"/>
      <c r="B18" s="539"/>
      <c r="C18" s="540"/>
      <c r="D18" s="539"/>
      <c r="E18" s="528" t="s">
        <v>503</v>
      </c>
      <c r="F18" s="529" t="s">
        <v>539</v>
      </c>
      <c r="G18" s="530"/>
      <c r="H18" s="530"/>
      <c r="I18" s="530"/>
      <c r="J18" s="530"/>
      <c r="K18" s="531"/>
      <c r="L18" s="531"/>
      <c r="M18" s="532" t="s">
        <v>540</v>
      </c>
      <c r="N18" s="530"/>
      <c r="O18" s="533" t="s">
        <v>541</v>
      </c>
      <c r="P18" s="541" t="s">
        <v>542</v>
      </c>
      <c r="Q18" s="542"/>
      <c r="R18" s="536" t="s">
        <v>508</v>
      </c>
      <c r="S18" s="537" t="s">
        <v>543</v>
      </c>
      <c r="T18" s="538" t="s">
        <v>310</v>
      </c>
    </row>
    <row r="19" ht="49.5" customHeight="1" outlineLevel="1">
      <c r="A19" s="539"/>
      <c r="B19" s="539"/>
      <c r="C19" s="540"/>
      <c r="D19" s="539"/>
      <c r="E19" s="528" t="s">
        <v>503</v>
      </c>
      <c r="F19" s="564" t="s">
        <v>544</v>
      </c>
      <c r="G19" s="530"/>
      <c r="H19" s="530"/>
      <c r="I19" s="530"/>
      <c r="J19" s="530"/>
      <c r="K19" s="531"/>
      <c r="L19" s="531"/>
      <c r="M19" s="532" t="s">
        <v>545</v>
      </c>
      <c r="N19" s="530"/>
      <c r="O19" s="533" t="s">
        <v>546</v>
      </c>
      <c r="P19" s="565" t="s">
        <v>547</v>
      </c>
      <c r="Q19" s="566" t="s">
        <v>63</v>
      </c>
      <c r="R19" s="536" t="s">
        <v>508</v>
      </c>
      <c r="S19" s="537"/>
      <c r="T19" s="538"/>
    </row>
    <row r="20" ht="78.75" customHeight="1" outlineLevel="1">
      <c r="A20" s="500"/>
      <c r="B20" s="500"/>
      <c r="C20" s="501"/>
      <c r="D20" s="500"/>
      <c r="E20" s="528" t="s">
        <v>513</v>
      </c>
      <c r="F20" s="567" t="s">
        <v>514</v>
      </c>
      <c r="G20" s="568"/>
      <c r="H20" s="569" t="s">
        <v>515</v>
      </c>
      <c r="I20" s="568"/>
      <c r="J20" s="570" t="s">
        <v>516</v>
      </c>
      <c r="K20" s="568"/>
      <c r="L20" s="568"/>
      <c r="M20" s="568"/>
      <c r="N20" s="568"/>
      <c r="O20" s="563" t="s">
        <v>517</v>
      </c>
      <c r="P20" s="544"/>
      <c r="Q20" s="548"/>
      <c r="R20" s="536" t="s">
        <v>508</v>
      </c>
      <c r="S20" s="537" t="s">
        <v>518</v>
      </c>
      <c r="T20" s="538"/>
    </row>
    <row r="21" ht="15.75" customHeight="1">
      <c r="A21" s="513" t="s">
        <v>498</v>
      </c>
      <c r="B21" s="514"/>
      <c r="C21" s="515"/>
      <c r="D21" s="549" t="s">
        <v>548</v>
      </c>
      <c r="E21" s="550"/>
      <c r="F21" s="517"/>
      <c r="G21" s="514"/>
      <c r="H21" s="514"/>
      <c r="I21" s="514"/>
      <c r="J21" s="514"/>
      <c r="K21" s="518"/>
      <c r="L21" s="518"/>
      <c r="M21" s="518"/>
      <c r="N21" s="518"/>
      <c r="O21" s="519"/>
      <c r="P21" s="520"/>
      <c r="Q21" s="521"/>
      <c r="R21" s="522"/>
      <c r="S21" s="523"/>
      <c r="T21" s="522"/>
    </row>
    <row r="22" ht="37.5" customHeight="1" outlineLevel="1">
      <c r="A22" s="551" t="s">
        <v>549</v>
      </c>
      <c r="B22" s="561"/>
      <c r="C22" s="553" t="s">
        <v>550</v>
      </c>
      <c r="D22" s="562"/>
      <c r="E22" s="555"/>
      <c r="F22" s="555"/>
      <c r="G22" s="552"/>
      <c r="H22" s="552"/>
      <c r="I22" s="556"/>
      <c r="J22" s="556"/>
      <c r="K22" s="557"/>
      <c r="L22" s="557"/>
      <c r="M22" s="557"/>
      <c r="N22" s="557"/>
      <c r="O22" s="558"/>
      <c r="P22" s="559"/>
      <c r="Q22" s="560"/>
      <c r="R22" s="557"/>
      <c r="S22" s="558"/>
      <c r="T22" s="557"/>
    </row>
    <row r="23" ht="37.5" customHeight="1" outlineLevel="1">
      <c r="A23" s="551" t="s">
        <v>551</v>
      </c>
      <c r="B23" s="561"/>
      <c r="C23" s="553" t="s">
        <v>552</v>
      </c>
      <c r="D23" s="562"/>
      <c r="E23" s="555"/>
      <c r="F23" s="555"/>
      <c r="G23" s="552"/>
      <c r="H23" s="552"/>
      <c r="I23" s="556"/>
      <c r="J23" s="556"/>
      <c r="K23" s="557"/>
      <c r="L23" s="557"/>
      <c r="M23" s="557"/>
      <c r="N23" s="557"/>
      <c r="O23" s="558"/>
      <c r="P23" s="559"/>
      <c r="Q23" s="560"/>
      <c r="R23" s="557"/>
      <c r="S23" s="558"/>
      <c r="T23" s="557"/>
    </row>
    <row r="24" ht="150.0" customHeight="1">
      <c r="A24" s="571" t="s">
        <v>553</v>
      </c>
      <c r="B24" s="572" t="s">
        <v>554</v>
      </c>
      <c r="C24" s="573" t="s">
        <v>555</v>
      </c>
      <c r="D24" s="574"/>
      <c r="E24" s="528" t="s">
        <v>556</v>
      </c>
      <c r="F24" s="575" t="s">
        <v>557</v>
      </c>
      <c r="G24" s="576"/>
      <c r="H24" s="576"/>
      <c r="I24" s="576"/>
      <c r="J24" s="576"/>
      <c r="K24" s="576"/>
      <c r="L24" s="577"/>
      <c r="M24" s="578" t="s">
        <v>558</v>
      </c>
      <c r="N24" s="579"/>
      <c r="O24" s="580" t="s">
        <v>559</v>
      </c>
      <c r="P24" s="581" t="s">
        <v>560</v>
      </c>
      <c r="Q24" s="582" t="s">
        <v>561</v>
      </c>
      <c r="R24" s="536" t="s">
        <v>508</v>
      </c>
      <c r="S24" s="537" t="s">
        <v>562</v>
      </c>
      <c r="T24" s="538"/>
    </row>
    <row r="25" ht="15.75" customHeight="1">
      <c r="A25" s="583"/>
      <c r="B25" s="514"/>
      <c r="C25" s="515"/>
      <c r="D25" s="549" t="s">
        <v>563</v>
      </c>
      <c r="E25" s="514"/>
      <c r="F25" s="517"/>
      <c r="G25" s="514"/>
      <c r="H25" s="514"/>
      <c r="I25" s="514"/>
      <c r="J25" s="514"/>
      <c r="K25" s="518"/>
      <c r="L25" s="518"/>
      <c r="M25" s="518"/>
      <c r="N25" s="518"/>
      <c r="O25" s="519"/>
      <c r="P25" s="518"/>
      <c r="Q25" s="521"/>
      <c r="R25" s="523"/>
      <c r="S25" s="523"/>
      <c r="T25" s="523"/>
    </row>
    <row r="26" ht="37.5" customHeight="1" outlineLevel="1">
      <c r="A26" s="551" t="s">
        <v>564</v>
      </c>
      <c r="B26" s="552"/>
      <c r="C26" s="584" t="s">
        <v>565</v>
      </c>
      <c r="D26" s="554"/>
      <c r="E26" s="554"/>
      <c r="F26" s="555"/>
      <c r="G26" s="552"/>
      <c r="H26" s="552"/>
      <c r="I26" s="556"/>
      <c r="J26" s="556"/>
      <c r="K26" s="557"/>
      <c r="L26" s="557"/>
      <c r="M26" s="557"/>
      <c r="N26" s="557"/>
      <c r="O26" s="558"/>
      <c r="P26" s="559"/>
      <c r="Q26" s="560"/>
      <c r="R26" s="557"/>
      <c r="S26" s="558"/>
      <c r="T26" s="557"/>
    </row>
    <row r="27" ht="63.75" customHeight="1">
      <c r="A27" s="585" t="s">
        <v>566</v>
      </c>
      <c r="B27" s="586" t="s">
        <v>567</v>
      </c>
      <c r="C27" s="526" t="s">
        <v>568</v>
      </c>
      <c r="D27" s="587"/>
      <c r="E27" s="528" t="s">
        <v>556</v>
      </c>
      <c r="F27" s="588" t="s">
        <v>557</v>
      </c>
      <c r="G27" s="589"/>
      <c r="H27" s="544"/>
      <c r="I27" s="589"/>
      <c r="J27" s="590"/>
      <c r="K27" s="590"/>
      <c r="L27" s="590"/>
      <c r="M27" s="578" t="s">
        <v>569</v>
      </c>
      <c r="N27" s="544"/>
      <c r="O27" s="580" t="s">
        <v>570</v>
      </c>
      <c r="P27" s="581" t="s">
        <v>560</v>
      </c>
      <c r="Q27" s="582" t="s">
        <v>571</v>
      </c>
      <c r="R27" s="536" t="s">
        <v>508</v>
      </c>
      <c r="S27" s="537" t="s">
        <v>572</v>
      </c>
      <c r="T27" s="538"/>
    </row>
    <row r="28" ht="37.5" customHeight="1">
      <c r="A28" s="539"/>
      <c r="B28" s="540"/>
      <c r="C28" s="540"/>
      <c r="D28" s="540"/>
      <c r="E28" s="591" t="s">
        <v>573</v>
      </c>
      <c r="F28" s="539"/>
      <c r="G28" s="589"/>
      <c r="H28" s="592" t="s">
        <v>574</v>
      </c>
      <c r="I28" s="593"/>
      <c r="J28" s="590"/>
      <c r="K28" s="578">
        <v>31900.0</v>
      </c>
      <c r="L28" s="578">
        <v>22999.0</v>
      </c>
      <c r="M28" s="578" t="s">
        <v>575</v>
      </c>
      <c r="N28" s="544"/>
      <c r="O28" s="580" t="s">
        <v>576</v>
      </c>
      <c r="P28" s="581" t="s">
        <v>560</v>
      </c>
      <c r="Q28" s="582" t="s">
        <v>577</v>
      </c>
      <c r="R28" s="536" t="s">
        <v>508</v>
      </c>
      <c r="S28" s="537" t="s">
        <v>578</v>
      </c>
      <c r="T28" s="538"/>
    </row>
    <row r="29" ht="37.5" customHeight="1">
      <c r="A29" s="539"/>
      <c r="B29" s="540"/>
      <c r="C29" s="540"/>
      <c r="D29" s="540"/>
      <c r="E29" s="591" t="s">
        <v>579</v>
      </c>
      <c r="F29" s="539"/>
      <c r="G29" s="589"/>
      <c r="H29" s="592" t="s">
        <v>580</v>
      </c>
      <c r="I29" s="593"/>
      <c r="J29" s="590"/>
      <c r="K29" s="578">
        <v>2000.0</v>
      </c>
      <c r="L29" s="578">
        <v>1800.0</v>
      </c>
      <c r="M29" s="578" t="s">
        <v>581</v>
      </c>
      <c r="N29" s="579"/>
      <c r="O29" s="580" t="s">
        <v>582</v>
      </c>
      <c r="P29" s="581" t="s">
        <v>560</v>
      </c>
      <c r="Q29" s="582" t="s">
        <v>577</v>
      </c>
      <c r="R29" s="536" t="s">
        <v>508</v>
      </c>
      <c r="S29" s="594" t="s">
        <v>583</v>
      </c>
      <c r="T29" s="538" t="s">
        <v>584</v>
      </c>
    </row>
    <row r="30" ht="66.75" customHeight="1">
      <c r="A30" s="500"/>
      <c r="B30" s="501"/>
      <c r="C30" s="595"/>
      <c r="D30" s="501"/>
      <c r="E30" s="591" t="s">
        <v>585</v>
      </c>
      <c r="F30" s="500"/>
      <c r="G30" s="589"/>
      <c r="H30" s="592" t="s">
        <v>586</v>
      </c>
      <c r="I30" s="593"/>
      <c r="J30" s="590"/>
      <c r="K30" s="578">
        <v>870.0</v>
      </c>
      <c r="L30" s="578">
        <v>659.0</v>
      </c>
      <c r="M30" s="578" t="s">
        <v>587</v>
      </c>
      <c r="N30" s="579"/>
      <c r="O30" s="580" t="s">
        <v>588</v>
      </c>
      <c r="P30" s="581" t="s">
        <v>560</v>
      </c>
      <c r="Q30" s="582" t="s">
        <v>577</v>
      </c>
      <c r="R30" s="536" t="s">
        <v>508</v>
      </c>
      <c r="S30" s="537"/>
      <c r="T30" s="538"/>
    </row>
    <row r="31" ht="150.0" customHeight="1">
      <c r="A31" s="571" t="s">
        <v>589</v>
      </c>
      <c r="B31" s="572" t="s">
        <v>590</v>
      </c>
      <c r="C31" s="573" t="s">
        <v>555</v>
      </c>
      <c r="D31" s="574"/>
      <c r="E31" s="528" t="s">
        <v>556</v>
      </c>
      <c r="F31" s="575" t="s">
        <v>557</v>
      </c>
      <c r="G31" s="576"/>
      <c r="H31" s="576"/>
      <c r="I31" s="576"/>
      <c r="J31" s="576"/>
      <c r="K31" s="576"/>
      <c r="L31" s="577"/>
      <c r="M31" s="578" t="s">
        <v>591</v>
      </c>
      <c r="N31" s="579"/>
      <c r="O31" s="580" t="s">
        <v>592</v>
      </c>
      <c r="P31" s="581" t="s">
        <v>560</v>
      </c>
      <c r="Q31" s="582" t="s">
        <v>571</v>
      </c>
      <c r="R31" s="536" t="s">
        <v>508</v>
      </c>
      <c r="S31" s="537" t="s">
        <v>593</v>
      </c>
      <c r="T31" s="538"/>
    </row>
    <row r="32" ht="15.75" customHeight="1">
      <c r="A32" s="513" t="s">
        <v>498</v>
      </c>
      <c r="B32" s="514"/>
      <c r="C32" s="515"/>
      <c r="D32" s="516" t="s">
        <v>594</v>
      </c>
      <c r="E32" s="514"/>
      <c r="F32" s="517"/>
      <c r="G32" s="514"/>
      <c r="H32" s="514"/>
      <c r="I32" s="514"/>
      <c r="J32" s="514"/>
      <c r="K32" s="518"/>
      <c r="L32" s="518"/>
      <c r="M32" s="518"/>
      <c r="N32" s="518"/>
      <c r="O32" s="519"/>
      <c r="P32" s="520"/>
      <c r="Q32" s="521"/>
      <c r="R32" s="521"/>
      <c r="S32" s="523"/>
      <c r="T32" s="522"/>
    </row>
    <row r="33" ht="37.5" customHeight="1" outlineLevel="1">
      <c r="A33" s="596" t="s">
        <v>595</v>
      </c>
      <c r="B33" s="597" t="s">
        <v>596</v>
      </c>
      <c r="C33" s="598" t="s">
        <v>597</v>
      </c>
      <c r="D33" s="599"/>
      <c r="E33" s="528" t="s">
        <v>556</v>
      </c>
      <c r="F33" s="575" t="s">
        <v>557</v>
      </c>
      <c r="G33" s="600"/>
      <c r="H33" s="601" t="s">
        <v>598</v>
      </c>
      <c r="I33" s="600"/>
      <c r="J33" s="602"/>
      <c r="K33" s="602"/>
      <c r="L33" s="602"/>
      <c r="M33" s="603"/>
      <c r="N33" s="603"/>
      <c r="O33" s="604"/>
      <c r="P33" s="602"/>
      <c r="Q33" s="600"/>
      <c r="R33" s="536" t="s">
        <v>508</v>
      </c>
      <c r="S33" s="537" t="s">
        <v>599</v>
      </c>
      <c r="T33" s="538"/>
    </row>
    <row r="34" ht="61.5" customHeight="1" outlineLevel="1">
      <c r="A34" s="539"/>
      <c r="B34" s="540"/>
      <c r="C34" s="540"/>
      <c r="D34" s="149"/>
      <c r="E34" s="528" t="s">
        <v>503</v>
      </c>
      <c r="F34" s="529" t="s">
        <v>600</v>
      </c>
      <c r="G34" s="600"/>
      <c r="H34" s="603"/>
      <c r="I34" s="600"/>
      <c r="J34" s="603"/>
      <c r="K34" s="602"/>
      <c r="L34" s="602"/>
      <c r="M34" s="532" t="s">
        <v>601</v>
      </c>
      <c r="N34" s="603"/>
      <c r="O34" s="605" t="s">
        <v>602</v>
      </c>
      <c r="P34" s="606" t="s">
        <v>603</v>
      </c>
      <c r="Q34" s="542"/>
      <c r="R34" s="536" t="s">
        <v>508</v>
      </c>
      <c r="S34" s="537" t="s">
        <v>604</v>
      </c>
      <c r="T34" s="538"/>
    </row>
    <row r="35" ht="37.5" customHeight="1" outlineLevel="1">
      <c r="A35" s="539"/>
      <c r="B35" s="540"/>
      <c r="C35" s="540"/>
      <c r="D35" s="149"/>
      <c r="E35" s="528" t="s">
        <v>556</v>
      </c>
      <c r="F35" s="575" t="s">
        <v>557</v>
      </c>
      <c r="G35" s="607"/>
      <c r="H35" s="608" t="s">
        <v>605</v>
      </c>
      <c r="I35" s="609"/>
      <c r="J35" s="608" t="s">
        <v>606</v>
      </c>
      <c r="K35" s="610"/>
      <c r="L35" s="610"/>
      <c r="M35" s="578" t="s">
        <v>607</v>
      </c>
      <c r="N35" s="544"/>
      <c r="O35" s="580" t="s">
        <v>608</v>
      </c>
      <c r="P35" s="581" t="s">
        <v>560</v>
      </c>
      <c r="Q35" s="582" t="s">
        <v>561</v>
      </c>
      <c r="R35" s="536" t="s">
        <v>508</v>
      </c>
      <c r="S35" s="537"/>
      <c r="T35" s="538"/>
    </row>
    <row r="36" ht="33.0" customHeight="1" outlineLevel="1">
      <c r="A36" s="539"/>
      <c r="B36" s="540"/>
      <c r="C36" s="540"/>
      <c r="D36" s="149"/>
      <c r="E36" s="591" t="s">
        <v>609</v>
      </c>
      <c r="F36" s="588" t="s">
        <v>557</v>
      </c>
      <c r="G36" s="593"/>
      <c r="H36" s="592" t="s">
        <v>610</v>
      </c>
      <c r="I36" s="593"/>
      <c r="J36" s="600"/>
      <c r="K36" s="578">
        <v>18600.0</v>
      </c>
      <c r="L36" s="578">
        <v>12900.0</v>
      </c>
      <c r="M36" s="578" t="s">
        <v>611</v>
      </c>
      <c r="N36" s="600"/>
      <c r="O36" s="580" t="s">
        <v>612</v>
      </c>
      <c r="P36" s="581" t="s">
        <v>560</v>
      </c>
      <c r="Q36" s="582" t="s">
        <v>577</v>
      </c>
      <c r="R36" s="536" t="s">
        <v>508</v>
      </c>
      <c r="S36" s="537" t="s">
        <v>613</v>
      </c>
      <c r="T36" s="538"/>
    </row>
    <row r="37" ht="45.0" customHeight="1" outlineLevel="1">
      <c r="A37" s="539"/>
      <c r="B37" s="540"/>
      <c r="C37" s="540"/>
      <c r="D37" s="149"/>
      <c r="E37" s="591" t="s">
        <v>614</v>
      </c>
      <c r="F37" s="539"/>
      <c r="G37" s="548"/>
      <c r="H37" s="592" t="s">
        <v>615</v>
      </c>
      <c r="I37" s="593"/>
      <c r="J37" s="600"/>
      <c r="K37" s="578">
        <v>5088.0</v>
      </c>
      <c r="L37" s="578">
        <v>2455.0</v>
      </c>
      <c r="M37" s="578" t="s">
        <v>616</v>
      </c>
      <c r="N37" s="603"/>
      <c r="O37" s="580" t="s">
        <v>617</v>
      </c>
      <c r="P37" s="581" t="s">
        <v>560</v>
      </c>
      <c r="Q37" s="582" t="s">
        <v>577</v>
      </c>
      <c r="R37" s="536" t="s">
        <v>508</v>
      </c>
      <c r="S37" s="537" t="s">
        <v>618</v>
      </c>
      <c r="T37" s="538" t="s">
        <v>619</v>
      </c>
    </row>
    <row r="38" ht="35.25" customHeight="1" outlineLevel="1">
      <c r="A38" s="539"/>
      <c r="B38" s="540"/>
      <c r="C38" s="540"/>
      <c r="D38" s="149"/>
      <c r="E38" s="591" t="s">
        <v>620</v>
      </c>
      <c r="F38" s="500"/>
      <c r="G38" s="548"/>
      <c r="H38" s="592" t="s">
        <v>621</v>
      </c>
      <c r="I38" s="593"/>
      <c r="J38" s="600"/>
      <c r="K38" s="578">
        <v>3670.0</v>
      </c>
      <c r="L38" s="578">
        <v>1299.0</v>
      </c>
      <c r="M38" s="578" t="s">
        <v>622</v>
      </c>
      <c r="N38" s="603"/>
      <c r="O38" s="580" t="s">
        <v>623</v>
      </c>
      <c r="P38" s="581" t="s">
        <v>560</v>
      </c>
      <c r="Q38" s="582" t="s">
        <v>577</v>
      </c>
      <c r="R38" s="536" t="s">
        <v>508</v>
      </c>
      <c r="S38" s="537" t="s">
        <v>624</v>
      </c>
      <c r="T38" s="538"/>
    </row>
    <row r="39" ht="78.75" customHeight="1" outlineLevel="1">
      <c r="A39" s="500"/>
      <c r="B39" s="501"/>
      <c r="C39" s="501"/>
      <c r="D39" s="158"/>
      <c r="E39" s="528" t="s">
        <v>625</v>
      </c>
      <c r="F39" s="611" t="s">
        <v>626</v>
      </c>
      <c r="G39" s="548"/>
      <c r="H39" s="612" t="s">
        <v>627</v>
      </c>
      <c r="I39" s="593"/>
      <c r="J39" s="611" t="s">
        <v>628</v>
      </c>
      <c r="K39" s="603"/>
      <c r="L39" s="603"/>
      <c r="M39" s="603"/>
      <c r="N39" s="603"/>
      <c r="O39" s="612" t="s">
        <v>629</v>
      </c>
      <c r="P39" s="603"/>
      <c r="Q39" s="603"/>
      <c r="R39" s="536" t="s">
        <v>508</v>
      </c>
      <c r="S39" s="537"/>
      <c r="T39" s="538"/>
    </row>
    <row r="40" ht="15.75" customHeight="1">
      <c r="A40" s="583"/>
      <c r="B40" s="514"/>
      <c r="C40" s="515"/>
      <c r="D40" s="549" t="s">
        <v>630</v>
      </c>
      <c r="E40" s="514"/>
      <c r="F40" s="517"/>
      <c r="G40" s="514"/>
      <c r="H40" s="514"/>
      <c r="I40" s="514"/>
      <c r="J40" s="514"/>
      <c r="K40" s="518"/>
      <c r="L40" s="518"/>
      <c r="M40" s="518"/>
      <c r="N40" s="518"/>
      <c r="O40" s="519"/>
      <c r="P40" s="518"/>
      <c r="Q40" s="521"/>
      <c r="R40" s="523"/>
      <c r="S40" s="523"/>
      <c r="T40" s="523"/>
    </row>
    <row r="41" ht="37.5" customHeight="1" outlineLevel="1">
      <c r="A41" s="551" t="s">
        <v>631</v>
      </c>
      <c r="B41" s="552"/>
      <c r="C41" s="584" t="s">
        <v>632</v>
      </c>
      <c r="D41" s="554"/>
      <c r="E41" s="554"/>
      <c r="F41" s="555"/>
      <c r="G41" s="552"/>
      <c r="H41" s="552"/>
      <c r="I41" s="556"/>
      <c r="J41" s="556"/>
      <c r="K41" s="557"/>
      <c r="L41" s="557"/>
      <c r="M41" s="557"/>
      <c r="N41" s="557"/>
      <c r="O41" s="558"/>
      <c r="P41" s="559"/>
      <c r="Q41" s="560"/>
      <c r="R41" s="557"/>
      <c r="S41" s="558"/>
      <c r="T41" s="557"/>
    </row>
    <row r="42" ht="96.0" customHeight="1">
      <c r="A42" s="585" t="s">
        <v>633</v>
      </c>
      <c r="B42" s="586" t="s">
        <v>634</v>
      </c>
      <c r="C42" s="526" t="s">
        <v>568</v>
      </c>
      <c r="D42" s="587"/>
      <c r="E42" s="528" t="s">
        <v>556</v>
      </c>
      <c r="F42" s="588" t="s">
        <v>557</v>
      </c>
      <c r="G42" s="589"/>
      <c r="H42" s="544"/>
      <c r="I42" s="589"/>
      <c r="J42" s="590"/>
      <c r="K42" s="590"/>
      <c r="L42" s="590"/>
      <c r="M42" s="578" t="s">
        <v>635</v>
      </c>
      <c r="N42" s="544"/>
      <c r="O42" s="580" t="s">
        <v>636</v>
      </c>
      <c r="P42" s="581" t="s">
        <v>560</v>
      </c>
      <c r="Q42" s="582" t="s">
        <v>561</v>
      </c>
      <c r="R42" s="536" t="s">
        <v>508</v>
      </c>
      <c r="S42" s="537" t="s">
        <v>637</v>
      </c>
      <c r="T42" s="538"/>
    </row>
    <row r="43" ht="37.5" customHeight="1">
      <c r="A43" s="539"/>
      <c r="B43" s="540"/>
      <c r="C43" s="540"/>
      <c r="D43" s="540"/>
      <c r="E43" s="591" t="s">
        <v>638</v>
      </c>
      <c r="F43" s="539"/>
      <c r="G43" s="589"/>
      <c r="H43" s="592" t="s">
        <v>639</v>
      </c>
      <c r="I43" s="593"/>
      <c r="J43" s="590"/>
      <c r="K43" s="578">
        <v>1999.0</v>
      </c>
      <c r="L43" s="578">
        <v>1599.0</v>
      </c>
      <c r="M43" s="578" t="s">
        <v>640</v>
      </c>
      <c r="N43" s="603"/>
      <c r="O43" s="580" t="s">
        <v>641</v>
      </c>
      <c r="P43" s="581" t="s">
        <v>560</v>
      </c>
      <c r="Q43" s="582" t="s">
        <v>577</v>
      </c>
      <c r="R43" s="536" t="s">
        <v>508</v>
      </c>
      <c r="S43" s="537" t="s">
        <v>642</v>
      </c>
      <c r="T43" s="538"/>
    </row>
    <row r="44" ht="37.5" customHeight="1">
      <c r="A44" s="539"/>
      <c r="B44" s="540"/>
      <c r="C44" s="540"/>
      <c r="D44" s="540"/>
      <c r="E44" s="591" t="s">
        <v>643</v>
      </c>
      <c r="F44" s="539"/>
      <c r="G44" s="589"/>
      <c r="H44" s="592" t="s">
        <v>644</v>
      </c>
      <c r="I44" s="593"/>
      <c r="J44" s="590"/>
      <c r="K44" s="578">
        <v>56800.0</v>
      </c>
      <c r="L44" s="578">
        <v>19999.0</v>
      </c>
      <c r="M44" s="578" t="s">
        <v>645</v>
      </c>
      <c r="N44" s="544"/>
      <c r="O44" s="580" t="s">
        <v>646</v>
      </c>
      <c r="P44" s="581" t="s">
        <v>560</v>
      </c>
      <c r="Q44" s="582" t="s">
        <v>577</v>
      </c>
      <c r="R44" s="536" t="s">
        <v>508</v>
      </c>
      <c r="S44" s="537" t="s">
        <v>647</v>
      </c>
      <c r="T44" s="538"/>
    </row>
    <row r="45" ht="37.5" customHeight="1">
      <c r="A45" s="500"/>
      <c r="B45" s="501"/>
      <c r="C45" s="595"/>
      <c r="D45" s="501"/>
      <c r="E45" s="591" t="s">
        <v>648</v>
      </c>
      <c r="F45" s="500"/>
      <c r="G45" s="589"/>
      <c r="H45" s="592" t="s">
        <v>649</v>
      </c>
      <c r="I45" s="593"/>
      <c r="J45" s="590"/>
      <c r="K45" s="578">
        <v>15580.0</v>
      </c>
      <c r="L45" s="578">
        <v>15280.0</v>
      </c>
      <c r="M45" s="578" t="s">
        <v>650</v>
      </c>
      <c r="N45" s="579"/>
      <c r="O45" s="580" t="s">
        <v>651</v>
      </c>
      <c r="P45" s="581" t="s">
        <v>560</v>
      </c>
      <c r="Q45" s="582" t="s">
        <v>577</v>
      </c>
      <c r="R45" s="536" t="s">
        <v>508</v>
      </c>
      <c r="S45" s="537" t="s">
        <v>652</v>
      </c>
      <c r="T45" s="538" t="s">
        <v>653</v>
      </c>
    </row>
    <row r="46" ht="150.0" customHeight="1">
      <c r="A46" s="571" t="s">
        <v>654</v>
      </c>
      <c r="B46" s="572" t="s">
        <v>655</v>
      </c>
      <c r="C46" s="573" t="s">
        <v>656</v>
      </c>
      <c r="D46" s="574"/>
      <c r="E46" s="528" t="s">
        <v>556</v>
      </c>
      <c r="F46" s="575" t="s">
        <v>557</v>
      </c>
      <c r="G46" s="592" t="s">
        <v>657</v>
      </c>
      <c r="H46" s="613" t="s">
        <v>658</v>
      </c>
      <c r="I46" s="613" t="s">
        <v>659</v>
      </c>
      <c r="J46" s="590"/>
      <c r="K46" s="576"/>
      <c r="L46" s="577"/>
      <c r="M46" s="578" t="s">
        <v>660</v>
      </c>
      <c r="N46" s="579"/>
      <c r="O46" s="579"/>
      <c r="P46" s="581" t="s">
        <v>560</v>
      </c>
      <c r="Q46" s="582" t="s">
        <v>561</v>
      </c>
      <c r="R46" s="536" t="s">
        <v>508</v>
      </c>
      <c r="S46" s="537"/>
      <c r="T46" s="538"/>
    </row>
    <row r="47" ht="15.75" customHeight="1">
      <c r="A47" s="513" t="s">
        <v>498</v>
      </c>
      <c r="B47" s="514"/>
      <c r="C47" s="515"/>
      <c r="D47" s="549" t="s">
        <v>661</v>
      </c>
      <c r="E47" s="550"/>
      <c r="F47" s="517"/>
      <c r="G47" s="514"/>
      <c r="H47" s="514"/>
      <c r="I47" s="514"/>
      <c r="J47" s="514"/>
      <c r="K47" s="518"/>
      <c r="L47" s="518"/>
      <c r="M47" s="518"/>
      <c r="N47" s="518"/>
      <c r="O47" s="519"/>
      <c r="P47" s="514"/>
      <c r="Q47" s="521"/>
      <c r="R47" s="523" t="s">
        <v>662</v>
      </c>
      <c r="S47" s="523" t="s">
        <v>662</v>
      </c>
      <c r="T47" s="523" t="s">
        <v>662</v>
      </c>
    </row>
    <row r="48" ht="114.0" customHeight="1" outlineLevel="1">
      <c r="A48" s="596" t="s">
        <v>663</v>
      </c>
      <c r="B48" s="597" t="s">
        <v>664</v>
      </c>
      <c r="C48" s="598" t="s">
        <v>665</v>
      </c>
      <c r="D48" s="599"/>
      <c r="E48" s="528" t="s">
        <v>503</v>
      </c>
      <c r="F48" s="614" t="s">
        <v>666</v>
      </c>
      <c r="G48" s="600"/>
      <c r="H48" s="600"/>
      <c r="I48" s="600"/>
      <c r="J48" s="600"/>
      <c r="K48" s="602"/>
      <c r="L48" s="602"/>
      <c r="M48" s="602"/>
      <c r="N48" s="603"/>
      <c r="O48" s="532" t="s">
        <v>667</v>
      </c>
      <c r="P48" s="534" t="s">
        <v>668</v>
      </c>
      <c r="Q48" s="615"/>
      <c r="R48" s="536" t="s">
        <v>508</v>
      </c>
      <c r="S48" s="537" t="s">
        <v>669</v>
      </c>
      <c r="T48" s="538"/>
    </row>
    <row r="49" ht="70.5" customHeight="1" outlineLevel="1">
      <c r="A49" s="539"/>
      <c r="B49" s="540"/>
      <c r="C49" s="540"/>
      <c r="D49" s="149"/>
      <c r="E49" s="591" t="s">
        <v>609</v>
      </c>
      <c r="F49" s="616" t="s">
        <v>557</v>
      </c>
      <c r="G49" s="592" t="s">
        <v>670</v>
      </c>
      <c r="H49" s="592" t="s">
        <v>671</v>
      </c>
      <c r="I49" s="593"/>
      <c r="J49" s="590"/>
      <c r="K49" s="578">
        <v>18600.0</v>
      </c>
      <c r="L49" s="578">
        <v>12900.0</v>
      </c>
      <c r="M49" s="578" t="s">
        <v>672</v>
      </c>
      <c r="N49" s="603"/>
      <c r="O49" s="580" t="s">
        <v>673</v>
      </c>
      <c r="P49" s="581" t="s">
        <v>560</v>
      </c>
      <c r="Q49" s="582" t="s">
        <v>577</v>
      </c>
      <c r="R49" s="536" t="s">
        <v>508</v>
      </c>
      <c r="S49" s="537" t="s">
        <v>613</v>
      </c>
      <c r="T49" s="538"/>
    </row>
    <row r="50" ht="62.25" customHeight="1" outlineLevel="1">
      <c r="A50" s="539"/>
      <c r="B50" s="540"/>
      <c r="C50" s="540"/>
      <c r="D50" s="149"/>
      <c r="E50" s="591" t="s">
        <v>620</v>
      </c>
      <c r="F50" s="500"/>
      <c r="G50" s="592" t="s">
        <v>674</v>
      </c>
      <c r="H50" s="592" t="s">
        <v>675</v>
      </c>
      <c r="I50" s="593"/>
      <c r="J50" s="590"/>
      <c r="K50" s="578">
        <v>3670.0</v>
      </c>
      <c r="L50" s="578">
        <v>1299.0</v>
      </c>
      <c r="M50" s="578" t="s">
        <v>676</v>
      </c>
      <c r="N50" s="603"/>
      <c r="O50" s="580" t="s">
        <v>677</v>
      </c>
      <c r="P50" s="581" t="s">
        <v>560</v>
      </c>
      <c r="Q50" s="582" t="s">
        <v>577</v>
      </c>
      <c r="R50" s="536" t="s">
        <v>508</v>
      </c>
      <c r="S50" s="537" t="s">
        <v>624</v>
      </c>
      <c r="T50" s="538"/>
    </row>
    <row r="51" ht="78.75" customHeight="1" outlineLevel="1">
      <c r="A51" s="500"/>
      <c r="B51" s="501"/>
      <c r="C51" s="501"/>
      <c r="D51" s="158"/>
      <c r="E51" s="528" t="s">
        <v>625</v>
      </c>
      <c r="F51" s="611" t="s">
        <v>626</v>
      </c>
      <c r="G51" s="607"/>
      <c r="H51" s="612" t="s">
        <v>678</v>
      </c>
      <c r="I51" s="593"/>
      <c r="J51" s="611" t="s">
        <v>628</v>
      </c>
      <c r="K51" s="603"/>
      <c r="L51" s="603"/>
      <c r="M51" s="603"/>
      <c r="N51" s="603"/>
      <c r="O51" s="612" t="s">
        <v>679</v>
      </c>
      <c r="P51" s="603"/>
      <c r="Q51" s="603"/>
      <c r="R51" s="536" t="s">
        <v>508</v>
      </c>
      <c r="S51" s="537" t="s">
        <v>680</v>
      </c>
      <c r="T51" s="538"/>
    </row>
    <row r="52" ht="150.0" customHeight="1">
      <c r="A52" s="617" t="s">
        <v>681</v>
      </c>
      <c r="B52" s="618" t="s">
        <v>682</v>
      </c>
      <c r="C52" s="619" t="s">
        <v>656</v>
      </c>
      <c r="D52" s="620"/>
      <c r="E52" s="591" t="s">
        <v>556</v>
      </c>
      <c r="F52" s="575" t="s">
        <v>683</v>
      </c>
      <c r="G52" s="592" t="s">
        <v>657</v>
      </c>
      <c r="H52" s="621" t="s">
        <v>684</v>
      </c>
      <c r="I52" s="613" t="s">
        <v>685</v>
      </c>
      <c r="J52" s="622" t="s">
        <v>628</v>
      </c>
      <c r="K52" s="623"/>
      <c r="L52" s="624"/>
      <c r="M52" s="578" t="s">
        <v>686</v>
      </c>
      <c r="N52" s="625"/>
      <c r="O52" s="625"/>
      <c r="P52" s="581" t="s">
        <v>560</v>
      </c>
      <c r="Q52" s="582" t="s">
        <v>561</v>
      </c>
      <c r="R52" s="626"/>
      <c r="S52" s="626"/>
      <c r="T52" s="627"/>
    </row>
    <row r="53" ht="186.75" customHeight="1" outlineLevel="1">
      <c r="A53" s="617" t="s">
        <v>687</v>
      </c>
      <c r="B53" s="618" t="s">
        <v>688</v>
      </c>
      <c r="C53" s="619" t="s">
        <v>656</v>
      </c>
      <c r="D53" s="620"/>
      <c r="E53" s="591" t="s">
        <v>556</v>
      </c>
      <c r="F53" s="575" t="s">
        <v>683</v>
      </c>
      <c r="G53" s="592" t="s">
        <v>657</v>
      </c>
      <c r="H53" s="621" t="s">
        <v>689</v>
      </c>
      <c r="I53" s="613" t="s">
        <v>690</v>
      </c>
      <c r="J53" s="622" t="s">
        <v>628</v>
      </c>
      <c r="K53" s="628"/>
      <c r="L53" s="628"/>
      <c r="M53" s="578" t="s">
        <v>691</v>
      </c>
      <c r="N53" s="628"/>
      <c r="O53" s="625"/>
      <c r="P53" s="581" t="s">
        <v>560</v>
      </c>
      <c r="Q53" s="582" t="s">
        <v>561</v>
      </c>
      <c r="R53" s="626"/>
      <c r="S53" s="626"/>
      <c r="T53" s="627"/>
    </row>
    <row r="54" ht="186.75" customHeight="1" outlineLevel="1">
      <c r="A54" s="617" t="s">
        <v>692</v>
      </c>
      <c r="B54" s="618" t="s">
        <v>682</v>
      </c>
      <c r="C54" s="626" t="s">
        <v>693</v>
      </c>
      <c r="D54" s="629"/>
      <c r="E54" s="630"/>
      <c r="F54" s="575" t="s">
        <v>683</v>
      </c>
      <c r="G54" s="607"/>
      <c r="H54" s="631" t="s">
        <v>694</v>
      </c>
      <c r="I54" s="631" t="s">
        <v>695</v>
      </c>
      <c r="J54" s="622" t="s">
        <v>696</v>
      </c>
      <c r="K54" s="628"/>
      <c r="L54" s="628"/>
      <c r="M54" s="632"/>
      <c r="N54" s="628"/>
      <c r="O54" s="633"/>
      <c r="P54" s="634" t="s">
        <v>697</v>
      </c>
      <c r="Q54" s="635"/>
      <c r="R54" s="626"/>
      <c r="S54" s="626"/>
      <c r="T54" s="627"/>
    </row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7">
    <mergeCell ref="P1:Q1"/>
    <mergeCell ref="R1:S1"/>
    <mergeCell ref="A1:A2"/>
    <mergeCell ref="B1:B2"/>
    <mergeCell ref="C1:C2"/>
    <mergeCell ref="D1:D2"/>
    <mergeCell ref="E1:E2"/>
    <mergeCell ref="F1:F2"/>
    <mergeCell ref="G1:N1"/>
    <mergeCell ref="A5:A7"/>
    <mergeCell ref="B5:B7"/>
    <mergeCell ref="C5:C7"/>
    <mergeCell ref="D5:D7"/>
    <mergeCell ref="B17:B20"/>
    <mergeCell ref="C17:C20"/>
    <mergeCell ref="D17:D20"/>
    <mergeCell ref="B33:B39"/>
    <mergeCell ref="C33:C39"/>
    <mergeCell ref="F27:F30"/>
    <mergeCell ref="F36:F38"/>
    <mergeCell ref="F42:F45"/>
    <mergeCell ref="F49:F50"/>
    <mergeCell ref="A42:A45"/>
    <mergeCell ref="B42:B45"/>
    <mergeCell ref="C42:C45"/>
    <mergeCell ref="D42:D45"/>
    <mergeCell ref="A48:A51"/>
    <mergeCell ref="B48:B51"/>
    <mergeCell ref="C48:C51"/>
    <mergeCell ref="D48:D51"/>
    <mergeCell ref="A17:A20"/>
    <mergeCell ref="A27:A30"/>
    <mergeCell ref="B27:B30"/>
    <mergeCell ref="C27:C30"/>
    <mergeCell ref="D27:D30"/>
    <mergeCell ref="A33:A39"/>
    <mergeCell ref="D33:D39"/>
  </mergeCells>
  <conditionalFormatting sqref="R5:T7 R17:T20 R24:T24 R27:T46 R48:T54">
    <cfRule type="expression" dxfId="1" priority="1">
      <formula>$R5="內容無誤，校稿完成"</formula>
    </cfRule>
  </conditionalFormatting>
  <dataValidations>
    <dataValidation type="list" allowBlank="1" showErrorMessage="1" sqref="E5:E7 E17:E20 E24 E27:E31 E33:E39 E42:E46 E48:E54">
      <formula1>"檔期案型,CFS,Voucher,Project,Buttom,Health,Beauty,Food&amp;Beverages,Mother&amp;Baby,Pets,Mobile&amp;Gadgets,Hardware&amp;3C,Home Electronic,Game Kingdom,Women's Accessories,Shoes,Women Bags,Men's Bags&amp;Accessories,Women's Accessories,Men's Apparel,Women's Apparel,Home&amp;Living"&amp;",Sports&amp;Outdoors,Motors,Life&amp;Entertainment,Books,Tickets &amp; Services,TEXT,Logo/Static"</formula1>
    </dataValidation>
    <dataValidation type="list" allowBlank="1" showErrorMessage="1" sqref="R5:R7 R17:R20 R24 R27:R31 R33:R39 R42:R46 R48:R54">
      <formula1>"請選擇,內容無誤，校稿完成,內容錯誤需調整，請詳述："</formula1>
    </dataValidation>
  </dataValidations>
  <hyperlinks>
    <hyperlink r:id="rId1" ref="P5"/>
    <hyperlink r:id="rId2" ref="P6"/>
    <hyperlink r:id="rId3" ref="P18"/>
    <hyperlink r:id="rId4" ref="P19"/>
    <hyperlink r:id="rId5" ref="P24"/>
    <hyperlink r:id="rId6" ref="P27"/>
    <hyperlink r:id="rId7" ref="P28"/>
    <hyperlink r:id="rId8" ref="P29"/>
    <hyperlink r:id="rId9" ref="S29"/>
    <hyperlink r:id="rId10" ref="P30"/>
    <hyperlink r:id="rId11" ref="P31"/>
    <hyperlink r:id="rId12" ref="O34"/>
    <hyperlink r:id="rId13" ref="P34"/>
    <hyperlink r:id="rId14" ref="P35"/>
    <hyperlink r:id="rId15" ref="P36"/>
    <hyperlink r:id="rId16" ref="P37"/>
    <hyperlink r:id="rId17" ref="P38"/>
    <hyperlink r:id="rId18" ref="P42"/>
    <hyperlink r:id="rId19" ref="P43"/>
    <hyperlink r:id="rId20" ref="P44"/>
    <hyperlink r:id="rId21" ref="P45"/>
    <hyperlink r:id="rId22" ref="P46"/>
    <hyperlink r:id="rId23" ref="P48"/>
    <hyperlink r:id="rId24" ref="P49"/>
    <hyperlink r:id="rId25" ref="P50"/>
    <hyperlink r:id="rId26" ref="P52"/>
    <hyperlink r:id="rId27" ref="P53"/>
    <hyperlink r:id="rId28" ref="P54"/>
  </hyperlinks>
  <printOptions/>
  <pageMargins bottom="0.75" footer="0.0" header="0.0" left="0.7" right="0.7" top="0.75"/>
  <pageSetup orientation="landscape"/>
  <drawing r:id="rId29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/>
  </sheetPr>
  <sheetViews>
    <sheetView workbookViewId="0"/>
  </sheetViews>
  <sheetFormatPr customHeight="1" defaultColWidth="12.63" defaultRowHeight="15.0" outlineLevelRow="1"/>
  <cols>
    <col customWidth="1" min="1" max="1" width="12.0"/>
    <col customWidth="1" min="2" max="2" width="15.0"/>
    <col customWidth="1" min="3" max="4" width="11.0"/>
    <col customWidth="1" min="5" max="5" width="14.38"/>
    <col customWidth="1" min="6" max="6" width="22.0"/>
    <col customWidth="1" min="7" max="7" width="27.5"/>
    <col customWidth="1" min="8" max="8" width="24.13"/>
    <col customWidth="1" min="9" max="9" width="25.25"/>
    <col customWidth="1" min="10" max="10" width="29.25"/>
    <col customWidth="1" min="11" max="11" width="22.0"/>
    <col customWidth="1" min="12" max="12" width="37.63"/>
    <col customWidth="1" min="13" max="13" width="22.0"/>
    <col customWidth="1" min="14" max="26" width="11.0"/>
  </cols>
  <sheetData>
    <row r="1" ht="15.75" customHeight="1">
      <c r="A1" s="636" t="s">
        <v>202</v>
      </c>
      <c r="B1" s="637" t="s">
        <v>316</v>
      </c>
      <c r="C1" s="638"/>
      <c r="D1" s="639"/>
      <c r="E1" s="640" t="s">
        <v>317</v>
      </c>
      <c r="F1" s="640" t="s">
        <v>318</v>
      </c>
      <c r="G1" s="641" t="s">
        <v>319</v>
      </c>
      <c r="H1" s="638"/>
      <c r="I1" s="642"/>
      <c r="J1" s="204"/>
      <c r="K1" s="205"/>
      <c r="L1" s="205"/>
      <c r="M1" s="205"/>
    </row>
    <row r="2" ht="15.75" customHeight="1">
      <c r="A2" s="643" t="s">
        <v>320</v>
      </c>
      <c r="B2" s="644" t="s">
        <v>20</v>
      </c>
      <c r="C2" s="200"/>
      <c r="D2" s="201"/>
      <c r="E2" s="89" t="s">
        <v>321</v>
      </c>
      <c r="F2" s="89"/>
      <c r="G2" s="207"/>
      <c r="H2" s="208"/>
      <c r="I2" s="645"/>
      <c r="J2" s="204"/>
      <c r="K2" s="205"/>
      <c r="L2" s="205"/>
      <c r="M2" s="205"/>
    </row>
    <row r="3" ht="15.75" customHeight="1">
      <c r="A3" s="643" t="s">
        <v>322</v>
      </c>
      <c r="B3" s="646">
        <v>45967.0</v>
      </c>
      <c r="C3" s="200"/>
      <c r="D3" s="201"/>
      <c r="E3" s="89"/>
      <c r="F3" s="89"/>
      <c r="G3" s="647"/>
      <c r="H3" s="648"/>
      <c r="I3" s="649"/>
      <c r="J3" s="204"/>
      <c r="K3" s="205"/>
      <c r="L3" s="205"/>
      <c r="M3" s="205"/>
    </row>
    <row r="4" ht="15.75" customHeight="1">
      <c r="A4" s="643" t="s">
        <v>323</v>
      </c>
      <c r="B4" s="650" t="s">
        <v>698</v>
      </c>
      <c r="C4" s="200"/>
      <c r="D4" s="200"/>
      <c r="E4" s="200"/>
      <c r="F4" s="200"/>
      <c r="G4" s="200"/>
      <c r="H4" s="200"/>
      <c r="I4" s="651"/>
      <c r="J4" s="204"/>
      <c r="K4" s="205"/>
      <c r="L4" s="205"/>
      <c r="M4" s="205"/>
    </row>
    <row r="5" ht="15.75" customHeight="1">
      <c r="A5" s="643" t="s">
        <v>325</v>
      </c>
      <c r="B5" s="652" t="s">
        <v>326</v>
      </c>
      <c r="C5" s="214" t="str">
        <f>IFERROR(__xludf.DUMMYFUNCTION("TRANSPOSE(UNIQUE(FILTER(B14:B18,(B14:B18&lt;&gt;""""))))"),"DPA frame")</f>
        <v>DPA frame</v>
      </c>
      <c r="D5" s="214"/>
      <c r="E5" s="214"/>
      <c r="F5" s="214"/>
      <c r="G5" s="214"/>
      <c r="H5" s="214"/>
      <c r="I5" s="653"/>
      <c r="J5" s="204"/>
      <c r="K5" s="205"/>
      <c r="L5" s="205"/>
      <c r="M5" s="205"/>
    </row>
    <row r="6" ht="15.75" customHeight="1">
      <c r="A6" s="643" t="s">
        <v>328</v>
      </c>
      <c r="B6" s="654">
        <f>SUM(C6:I6)</f>
        <v>20</v>
      </c>
      <c r="C6" s="216">
        <f>COUNTIFS($F14:$F34,C5&amp;"*")</f>
        <v>20</v>
      </c>
      <c r="D6" s="216"/>
      <c r="E6" s="216"/>
      <c r="F6" s="216"/>
      <c r="G6" s="216"/>
      <c r="H6" s="216"/>
      <c r="I6" s="655"/>
      <c r="J6" s="204"/>
      <c r="K6" s="205"/>
      <c r="L6" s="205"/>
      <c r="M6" s="205"/>
    </row>
    <row r="7" ht="15.75" customHeight="1">
      <c r="A7" s="656" t="s">
        <v>329</v>
      </c>
      <c r="B7" s="657" t="s">
        <v>330</v>
      </c>
      <c r="C7" s="212" t="s">
        <v>331</v>
      </c>
      <c r="D7" s="200"/>
      <c r="E7" s="200"/>
      <c r="F7" s="200"/>
      <c r="G7" s="200"/>
      <c r="H7" s="200"/>
      <c r="I7" s="651"/>
      <c r="J7" s="204"/>
      <c r="K7" s="205"/>
      <c r="L7" s="205"/>
      <c r="M7" s="205"/>
    </row>
    <row r="8" ht="15.75" customHeight="1">
      <c r="A8" s="658"/>
      <c r="B8" s="657" t="s">
        <v>332</v>
      </c>
      <c r="C8" s="212" t="s">
        <v>333</v>
      </c>
      <c r="D8" s="200"/>
      <c r="E8" s="200"/>
      <c r="F8" s="200"/>
      <c r="G8" s="200"/>
      <c r="H8" s="200"/>
      <c r="I8" s="651"/>
      <c r="J8" s="204"/>
      <c r="K8" s="205"/>
      <c r="L8" s="205"/>
      <c r="M8" s="205"/>
    </row>
    <row r="9" ht="15.75" customHeight="1">
      <c r="A9" s="658"/>
      <c r="B9" s="657" t="s">
        <v>334</v>
      </c>
      <c r="C9" s="212" t="s">
        <v>335</v>
      </c>
      <c r="D9" s="200"/>
      <c r="E9" s="200"/>
      <c r="F9" s="200"/>
      <c r="G9" s="200"/>
      <c r="H9" s="200"/>
      <c r="I9" s="651"/>
      <c r="J9" s="204"/>
      <c r="K9" s="205"/>
      <c r="L9" s="205"/>
      <c r="M9" s="205"/>
    </row>
    <row r="10" ht="15.75" customHeight="1">
      <c r="A10" s="434"/>
      <c r="B10" s="659" t="s">
        <v>336</v>
      </c>
      <c r="C10" s="660" t="s">
        <v>337</v>
      </c>
      <c r="D10" s="661"/>
      <c r="E10" s="661"/>
      <c r="F10" s="661"/>
      <c r="G10" s="661"/>
      <c r="H10" s="661"/>
      <c r="I10" s="662"/>
      <c r="J10" s="204"/>
      <c r="K10" s="205"/>
      <c r="L10" s="205"/>
      <c r="M10" s="205"/>
    </row>
    <row r="11" ht="15.75" customHeight="1">
      <c r="A11" s="222"/>
      <c r="B11" s="223"/>
      <c r="C11" s="223"/>
      <c r="D11" s="223"/>
      <c r="E11" s="223"/>
      <c r="F11" s="223"/>
      <c r="G11" s="223"/>
      <c r="H11" s="223"/>
      <c r="I11" s="224"/>
      <c r="J11" s="663"/>
      <c r="K11" s="226"/>
      <c r="L11" s="226"/>
      <c r="M11" s="226"/>
    </row>
    <row r="12" ht="15.75" customHeight="1">
      <c r="A12" s="227" t="s">
        <v>338</v>
      </c>
      <c r="B12" s="200"/>
      <c r="C12" s="200"/>
      <c r="D12" s="200"/>
      <c r="E12" s="200"/>
      <c r="F12" s="200"/>
      <c r="G12" s="200"/>
      <c r="H12" s="200"/>
      <c r="I12" s="200"/>
      <c r="J12" s="228"/>
      <c r="K12" s="664"/>
      <c r="L12" s="228"/>
      <c r="M12" s="77"/>
    </row>
    <row r="13" ht="15.75" customHeight="1" outlineLevel="1">
      <c r="A13" s="230" t="s">
        <v>339</v>
      </c>
      <c r="B13" s="231" t="s">
        <v>118</v>
      </c>
      <c r="C13" s="231" t="s">
        <v>119</v>
      </c>
      <c r="D13" s="231" t="s">
        <v>245</v>
      </c>
      <c r="E13" s="231" t="s">
        <v>340</v>
      </c>
      <c r="F13" s="231" t="s">
        <v>121</v>
      </c>
      <c r="G13" s="231" t="s">
        <v>341</v>
      </c>
      <c r="H13" s="231" t="s">
        <v>123</v>
      </c>
      <c r="I13" s="232" t="s">
        <v>342</v>
      </c>
      <c r="J13" s="232" t="s">
        <v>343</v>
      </c>
      <c r="K13" s="665" t="s">
        <v>347</v>
      </c>
      <c r="L13" s="665" t="s">
        <v>699</v>
      </c>
      <c r="M13" s="665" t="s">
        <v>347</v>
      </c>
    </row>
    <row r="14" ht="60.0" customHeight="1" outlineLevel="1">
      <c r="A14" s="233" t="s">
        <v>700</v>
      </c>
      <c r="B14" s="234" t="s">
        <v>701</v>
      </c>
      <c r="C14" s="454" t="s">
        <v>137</v>
      </c>
      <c r="D14" s="236"/>
      <c r="E14" s="456" t="s">
        <v>151</v>
      </c>
      <c r="F14" s="457" t="s">
        <v>362</v>
      </c>
      <c r="G14" s="666" t="s">
        <v>702</v>
      </c>
      <c r="H14" s="456"/>
      <c r="I14" s="461" t="s">
        <v>703</v>
      </c>
      <c r="J14" s="667"/>
      <c r="K14" s="668" t="s">
        <v>63</v>
      </c>
      <c r="L14" s="244"/>
      <c r="M14" s="244"/>
    </row>
    <row r="15" ht="60.0" customHeight="1" outlineLevel="1">
      <c r="A15" s="245"/>
      <c r="B15" s="246"/>
      <c r="C15" s="219"/>
      <c r="D15" s="219"/>
      <c r="E15" s="219"/>
      <c r="F15" s="462" t="s">
        <v>451</v>
      </c>
      <c r="G15" s="219"/>
      <c r="H15" s="219"/>
      <c r="I15" s="219"/>
      <c r="J15" s="669"/>
      <c r="K15" s="219"/>
      <c r="L15" s="244"/>
      <c r="M15" s="244"/>
    </row>
    <row r="16" ht="60.0" customHeight="1" outlineLevel="1">
      <c r="A16" s="245"/>
      <c r="B16" s="246"/>
      <c r="C16" s="219"/>
      <c r="D16" s="219"/>
      <c r="E16" s="219"/>
      <c r="F16" s="462" t="s">
        <v>452</v>
      </c>
      <c r="G16" s="219"/>
      <c r="H16" s="219"/>
      <c r="I16" s="219"/>
      <c r="J16" s="669"/>
      <c r="K16" s="219"/>
      <c r="L16" s="244"/>
      <c r="M16" s="244"/>
    </row>
    <row r="17" ht="60.0" customHeight="1" outlineLevel="1">
      <c r="A17" s="245"/>
      <c r="B17" s="246"/>
      <c r="C17" s="219"/>
      <c r="D17" s="219"/>
      <c r="E17" s="219"/>
      <c r="F17" s="462" t="s">
        <v>453</v>
      </c>
      <c r="G17" s="219"/>
      <c r="H17" s="219"/>
      <c r="I17" s="219"/>
      <c r="J17" s="669"/>
      <c r="K17" s="219"/>
      <c r="L17" s="244"/>
      <c r="M17" s="244"/>
    </row>
    <row r="18" ht="60.0" customHeight="1" outlineLevel="1">
      <c r="A18" s="255"/>
      <c r="B18" s="256"/>
      <c r="C18" s="257"/>
      <c r="D18" s="257"/>
      <c r="E18" s="257"/>
      <c r="F18" s="463" t="s">
        <v>454</v>
      </c>
      <c r="G18" s="257"/>
      <c r="H18" s="257"/>
      <c r="I18" s="257"/>
      <c r="J18" s="670"/>
      <c r="K18" s="220"/>
      <c r="L18" s="244"/>
      <c r="M18" s="244"/>
    </row>
    <row r="19" ht="60.0" customHeight="1" outlineLevel="1">
      <c r="A19" s="233" t="s">
        <v>704</v>
      </c>
      <c r="B19" s="234"/>
      <c r="C19" s="454" t="s">
        <v>137</v>
      </c>
      <c r="D19" s="236"/>
      <c r="E19" s="456" t="s">
        <v>151</v>
      </c>
      <c r="F19" s="457" t="s">
        <v>362</v>
      </c>
      <c r="G19" s="666" t="s">
        <v>705</v>
      </c>
      <c r="H19" s="456"/>
      <c r="I19" s="461" t="s">
        <v>706</v>
      </c>
      <c r="J19" s="667"/>
      <c r="K19" s="668" t="s">
        <v>63</v>
      </c>
      <c r="L19" s="244"/>
      <c r="M19" s="244"/>
    </row>
    <row r="20" ht="60.0" customHeight="1" outlineLevel="1">
      <c r="A20" s="245"/>
      <c r="B20" s="246"/>
      <c r="C20" s="219"/>
      <c r="D20" s="219"/>
      <c r="E20" s="219"/>
      <c r="F20" s="462" t="s">
        <v>451</v>
      </c>
      <c r="G20" s="219"/>
      <c r="H20" s="219"/>
      <c r="I20" s="219"/>
      <c r="J20" s="669"/>
      <c r="K20" s="219"/>
      <c r="L20" s="244"/>
      <c r="M20" s="244"/>
    </row>
    <row r="21" ht="60.0" customHeight="1" outlineLevel="1">
      <c r="A21" s="245"/>
      <c r="B21" s="246"/>
      <c r="C21" s="219"/>
      <c r="D21" s="219"/>
      <c r="E21" s="219"/>
      <c r="F21" s="462" t="s">
        <v>452</v>
      </c>
      <c r="G21" s="219"/>
      <c r="H21" s="219"/>
      <c r="I21" s="219"/>
      <c r="J21" s="669"/>
      <c r="K21" s="219"/>
      <c r="L21" s="244"/>
      <c r="M21" s="244"/>
    </row>
    <row r="22" ht="60.0" customHeight="1" outlineLevel="1">
      <c r="A22" s="245"/>
      <c r="B22" s="246"/>
      <c r="C22" s="219"/>
      <c r="D22" s="219"/>
      <c r="E22" s="219"/>
      <c r="F22" s="462" t="s">
        <v>453</v>
      </c>
      <c r="G22" s="219"/>
      <c r="H22" s="219"/>
      <c r="I22" s="219"/>
      <c r="J22" s="669"/>
      <c r="K22" s="219"/>
      <c r="L22" s="244"/>
      <c r="M22" s="244"/>
    </row>
    <row r="23" ht="60.0" customHeight="1" outlineLevel="1">
      <c r="A23" s="255"/>
      <c r="B23" s="256"/>
      <c r="C23" s="257"/>
      <c r="D23" s="257"/>
      <c r="E23" s="257"/>
      <c r="F23" s="463" t="s">
        <v>454</v>
      </c>
      <c r="G23" s="257"/>
      <c r="H23" s="257"/>
      <c r="I23" s="257"/>
      <c r="J23" s="670"/>
      <c r="K23" s="220"/>
      <c r="L23" s="244"/>
      <c r="M23" s="244"/>
    </row>
    <row r="24" ht="60.0" customHeight="1" outlineLevel="1">
      <c r="A24" s="233" t="s">
        <v>707</v>
      </c>
      <c r="B24" s="234"/>
      <c r="C24" s="454" t="s">
        <v>137</v>
      </c>
      <c r="D24" s="236"/>
      <c r="E24" s="456" t="s">
        <v>151</v>
      </c>
      <c r="F24" s="457" t="s">
        <v>362</v>
      </c>
      <c r="G24" s="666" t="s">
        <v>708</v>
      </c>
      <c r="H24" s="456"/>
      <c r="I24" s="461" t="s">
        <v>709</v>
      </c>
      <c r="J24" s="667"/>
      <c r="K24" s="668" t="s">
        <v>63</v>
      </c>
      <c r="L24" s="244"/>
      <c r="M24" s="244"/>
    </row>
    <row r="25" ht="60.0" customHeight="1" outlineLevel="1">
      <c r="A25" s="245"/>
      <c r="B25" s="246"/>
      <c r="C25" s="219"/>
      <c r="D25" s="219"/>
      <c r="E25" s="219"/>
      <c r="F25" s="462" t="s">
        <v>451</v>
      </c>
      <c r="G25" s="219"/>
      <c r="H25" s="219"/>
      <c r="I25" s="219"/>
      <c r="J25" s="669"/>
      <c r="K25" s="219"/>
      <c r="L25" s="244"/>
      <c r="M25" s="244"/>
    </row>
    <row r="26" ht="60.0" customHeight="1" outlineLevel="1">
      <c r="A26" s="245"/>
      <c r="B26" s="246"/>
      <c r="C26" s="219"/>
      <c r="D26" s="219"/>
      <c r="E26" s="219"/>
      <c r="F26" s="462" t="s">
        <v>452</v>
      </c>
      <c r="G26" s="219"/>
      <c r="H26" s="219"/>
      <c r="I26" s="219"/>
      <c r="J26" s="669"/>
      <c r="K26" s="219"/>
      <c r="L26" s="244"/>
      <c r="M26" s="244"/>
    </row>
    <row r="27" ht="60.0" customHeight="1" outlineLevel="1">
      <c r="A27" s="245"/>
      <c r="B27" s="246"/>
      <c r="C27" s="219"/>
      <c r="D27" s="219"/>
      <c r="E27" s="219"/>
      <c r="F27" s="462" t="s">
        <v>453</v>
      </c>
      <c r="G27" s="219"/>
      <c r="H27" s="219"/>
      <c r="I27" s="219"/>
      <c r="J27" s="669"/>
      <c r="K27" s="219"/>
      <c r="L27" s="244"/>
      <c r="M27" s="244"/>
    </row>
    <row r="28" ht="60.0" customHeight="1" outlineLevel="1">
      <c r="A28" s="255"/>
      <c r="B28" s="256"/>
      <c r="C28" s="257"/>
      <c r="D28" s="257"/>
      <c r="E28" s="257"/>
      <c r="F28" s="463" t="s">
        <v>454</v>
      </c>
      <c r="G28" s="257"/>
      <c r="H28" s="257"/>
      <c r="I28" s="257"/>
      <c r="J28" s="670"/>
      <c r="K28" s="220"/>
      <c r="L28" s="244"/>
      <c r="M28" s="244"/>
    </row>
    <row r="29" ht="60.0" customHeight="1" outlineLevel="1">
      <c r="A29" s="233" t="s">
        <v>710</v>
      </c>
      <c r="B29" s="234"/>
      <c r="C29" s="454" t="s">
        <v>137</v>
      </c>
      <c r="D29" s="236"/>
      <c r="E29" s="456" t="s">
        <v>151</v>
      </c>
      <c r="F29" s="457" t="s">
        <v>362</v>
      </c>
      <c r="G29" s="666" t="s">
        <v>711</v>
      </c>
      <c r="H29" s="456"/>
      <c r="I29" s="461" t="s">
        <v>712</v>
      </c>
      <c r="J29" s="667"/>
      <c r="K29" s="668" t="s">
        <v>63</v>
      </c>
      <c r="L29" s="244"/>
      <c r="M29" s="244"/>
    </row>
    <row r="30" ht="60.0" customHeight="1" outlineLevel="1">
      <c r="A30" s="245"/>
      <c r="B30" s="246"/>
      <c r="C30" s="219"/>
      <c r="D30" s="219"/>
      <c r="E30" s="219"/>
      <c r="F30" s="462" t="s">
        <v>451</v>
      </c>
      <c r="G30" s="219"/>
      <c r="H30" s="219"/>
      <c r="I30" s="219"/>
      <c r="J30" s="669"/>
      <c r="K30" s="219"/>
      <c r="L30" s="244"/>
      <c r="M30" s="244"/>
    </row>
    <row r="31" ht="60.0" customHeight="1" outlineLevel="1">
      <c r="A31" s="245"/>
      <c r="B31" s="246"/>
      <c r="C31" s="219"/>
      <c r="D31" s="219"/>
      <c r="E31" s="219"/>
      <c r="F31" s="462" t="s">
        <v>452</v>
      </c>
      <c r="G31" s="219"/>
      <c r="H31" s="219"/>
      <c r="I31" s="219"/>
      <c r="J31" s="669"/>
      <c r="K31" s="219"/>
      <c r="L31" s="244"/>
      <c r="M31" s="244"/>
    </row>
    <row r="32" ht="60.0" customHeight="1" outlineLevel="1">
      <c r="A32" s="245"/>
      <c r="B32" s="246"/>
      <c r="C32" s="219"/>
      <c r="D32" s="219"/>
      <c r="E32" s="219"/>
      <c r="F32" s="462" t="s">
        <v>453</v>
      </c>
      <c r="G32" s="219"/>
      <c r="H32" s="219"/>
      <c r="I32" s="219"/>
      <c r="J32" s="669"/>
      <c r="K32" s="219"/>
      <c r="L32" s="244"/>
      <c r="M32" s="244"/>
    </row>
    <row r="33" ht="60.0" customHeight="1" outlineLevel="1">
      <c r="A33" s="255"/>
      <c r="B33" s="256"/>
      <c r="C33" s="257"/>
      <c r="D33" s="257"/>
      <c r="E33" s="257"/>
      <c r="F33" s="463" t="s">
        <v>454</v>
      </c>
      <c r="G33" s="257"/>
      <c r="H33" s="257"/>
      <c r="I33" s="257"/>
      <c r="J33" s="670"/>
      <c r="K33" s="220"/>
      <c r="L33" s="244"/>
      <c r="M33" s="244"/>
    </row>
    <row r="34" ht="15.75" customHeight="1">
      <c r="A34" s="465" t="s">
        <v>404</v>
      </c>
      <c r="B34" s="466"/>
      <c r="C34" s="466"/>
      <c r="D34" s="466"/>
      <c r="E34" s="466"/>
      <c r="F34" s="466"/>
      <c r="G34" s="466"/>
      <c r="H34" s="466"/>
      <c r="I34" s="466"/>
      <c r="J34" s="466"/>
      <c r="K34" s="466"/>
      <c r="L34" s="467"/>
      <c r="M34" s="338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0">
    <mergeCell ref="I24:I28"/>
    <mergeCell ref="K24:K28"/>
    <mergeCell ref="A24:A28"/>
    <mergeCell ref="B24:B28"/>
    <mergeCell ref="C24:C28"/>
    <mergeCell ref="D24:D28"/>
    <mergeCell ref="E24:E28"/>
    <mergeCell ref="G24:G28"/>
    <mergeCell ref="H24:H28"/>
    <mergeCell ref="I29:I33"/>
    <mergeCell ref="K29:K33"/>
    <mergeCell ref="A29:A33"/>
    <mergeCell ref="B29:B33"/>
    <mergeCell ref="C29:C33"/>
    <mergeCell ref="D29:D33"/>
    <mergeCell ref="E29:E33"/>
    <mergeCell ref="G29:G33"/>
    <mergeCell ref="H29:H33"/>
    <mergeCell ref="A34:L34"/>
    <mergeCell ref="C7:I7"/>
    <mergeCell ref="C8:I8"/>
    <mergeCell ref="C9:I9"/>
    <mergeCell ref="C10:I10"/>
    <mergeCell ref="A12:J12"/>
    <mergeCell ref="K12:L12"/>
    <mergeCell ref="B1:D1"/>
    <mergeCell ref="G1:I1"/>
    <mergeCell ref="B2:D2"/>
    <mergeCell ref="G2:I3"/>
    <mergeCell ref="B3:D3"/>
    <mergeCell ref="B4:I4"/>
    <mergeCell ref="A7:A10"/>
    <mergeCell ref="I14:I18"/>
    <mergeCell ref="K14:K18"/>
    <mergeCell ref="A14:A18"/>
    <mergeCell ref="B14:B18"/>
    <mergeCell ref="C14:C18"/>
    <mergeCell ref="D14:D18"/>
    <mergeCell ref="E14:E18"/>
    <mergeCell ref="G14:G18"/>
    <mergeCell ref="H14:H18"/>
    <mergeCell ref="I19:I23"/>
    <mergeCell ref="K19:K23"/>
    <mergeCell ref="A19:A23"/>
    <mergeCell ref="B19:B23"/>
    <mergeCell ref="C19:C23"/>
    <mergeCell ref="D19:D23"/>
    <mergeCell ref="E19:E23"/>
    <mergeCell ref="G19:G23"/>
    <mergeCell ref="H19:H23"/>
  </mergeCells>
  <printOptions/>
  <pageMargins bottom="0.75" footer="0.0" header="0.0" left="0.7" right="0.7" top="0.75"/>
  <pageSetup orientation="landscape"/>
  <drawing r:id="rId1"/>
</worksheet>
</file>