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5B60BBFC-8A0A-4D8B-A776-5E0A2661ED87}" xr6:coauthVersionLast="46" xr6:coauthVersionMax="46" xr10:uidLastSave="{00000000-0000-0000-0000-000000000000}"/>
  <bookViews>
    <workbookView xWindow="-108" yWindow="-108" windowWidth="46296" windowHeight="24744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テーブル情報!$A$1:$I$18</definedName>
    <definedName name="論理型">型!$B$2:$B$10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3" i="2"/>
  <c r="M14" i="2"/>
  <c r="M15" i="2"/>
  <c r="M16" i="2"/>
  <c r="M17" i="2"/>
  <c r="M18" i="2"/>
  <c r="M12" i="2"/>
  <c r="J19" i="2"/>
  <c r="J12" i="2"/>
  <c r="N12" i="2"/>
  <c r="J13" i="2"/>
  <c r="N13" i="2"/>
  <c r="J14" i="2"/>
  <c r="N14" i="2"/>
  <c r="J15" i="2"/>
  <c r="N15" i="2"/>
  <c r="J16" i="2"/>
  <c r="N16" i="2"/>
  <c r="J17" i="2"/>
  <c r="N17" i="2"/>
  <c r="J18" i="2"/>
  <c r="N18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3" i="2"/>
  <c r="A14" i="2"/>
  <c r="A15" i="2"/>
  <c r="A16" i="2"/>
  <c r="A17" i="2"/>
  <c r="A18" i="2"/>
  <c r="P12" i="2"/>
  <c r="A12" i="2"/>
  <c r="P3" i="2"/>
  <c r="P4" i="2"/>
  <c r="P5" i="2"/>
  <c r="P6" i="2"/>
  <c r="P7" i="2"/>
  <c r="P8" i="2"/>
  <c r="P9" i="2"/>
  <c r="P10" i="2"/>
  <c r="P11" i="2"/>
  <c r="P13" i="2"/>
  <c r="P14" i="2"/>
  <c r="P15" i="2"/>
  <c r="P16" i="2"/>
  <c r="P17" i="2"/>
  <c r="P18" i="2"/>
  <c r="P19" i="2"/>
  <c r="P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<sst xmlns="http://schemas.openxmlformats.org/spreadsheetml/2006/main" count="150" uniqueCount="76">
  <si>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</si>
  <si>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</si>
  <si>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</si>
  <si>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</si>
  <si>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</si>
  <si>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</si>
  <si>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</si>
  <si>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</si>
  <si>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</si>
  <si>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</si>
  <si>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</si>
  <si>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</si>
  <si>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</si>
  <si>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</si>
  <si>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</si>
  <si>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</si>
  <si>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</si>
  <si>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</si>
  <si>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</si>
  <si>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</si>
  <si>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</si>
  <si>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</si>
  <si>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</si>
  <si>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</si>
  <si>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</si>
  <si>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</si>
  <si>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</si>
  <si>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</si>
  <si>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</si>
  <si>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</si>
  <si>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</si>
  <si>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</si>
  <si>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</si>
  <si>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</si>
  <si>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</si>
  <si>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</si>
  <si>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</si>
  <si>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</si>
  <si>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</si>
  <si>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</si>
  <si>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stock_price_time_series</t>
    <phoneticPr fontId="1"/>
  </si>
  <si>
    <t>株価時系列</t>
    <phoneticPr fontId="1"/>
  </si>
  <si>
    <t>日付</t>
    <rPh sb="0" eb="2">
      <t>ヒヅケ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</si>
  <si>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</si>
  <si>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</si>
  <si>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</si>
  <si>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</si>
  <si>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</si>
  <si>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date</t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</si>
  <si>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</si>
  <si>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</si>
  <si>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</si>
  <si>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</si>
  <si>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</si>
  <si>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</si>
  <si>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</si>
  <si>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</si>
  <si>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</si>
  <si>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</si>
  <si>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</si>
  <si>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</si>
  <si>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</si>
  <si>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</si>
  <si>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</si>
  <si>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</si>
  <si>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</si>
  <si>
    <t>INT</t>
  </si>
  <si>
    <t>BIGINT</t>
  </si>
  <si>
    <t>DATE</t>
  </si>
  <si>
    <t>VARCHAR</t>
  </si>
  <si>
    <t>日時型</t>
    <rPh sb="0" eb="2">
      <t>ニチジ</t>
    </rPh>
    <rPh sb="2" eb="3">
      <t>ガタ</t>
    </rPh>
    <phoneticPr fontId="1"/>
  </si>
  <si>
    <t>DATETIMEOFFSET</t>
  </si>
  <si>
    <t>SMALLSERIAL</t>
  </si>
  <si>
    <t>SERIAL</t>
  </si>
  <si>
    <t>REAL</t>
  </si>
  <si>
    <t>DOUBLE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</si>
</sst>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23.59765625" bestFit="1" customWidth="1"/>
  </cols>
  <sheetData>
    <row r="1" spans="1:2">
      <c r="A1" s="1" t="s">
        <v>5</v>
      </c>
      <c r="B1" s="1" t="s">
        <v>41</v>
      </c>
    </row>
    <row r="2" spans="1:2">
      <c r="A2" s="1" t="s">
        <v>6</v>
      </c>
      <c r="B2" s="1" t="s">
        <v>40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44315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984375" bestFit="1" customWidth="1"/>
    <col min="2" max="2" width="19.19921875" bestFit="1" customWidth="1"/>
    <col min="3" max="3" width="16.69921875" bestFit="1" customWidth="1"/>
    <col min="4" max="4" width="12.09765625" bestFit="1" customWidth="1"/>
    <col min="5" max="5" width="7.3984375" bestFit="1" customWidth="1"/>
    <col min="6" max="6" width="15.09765625" bestFit="1" customWidth="1"/>
    <col min="7" max="7" width="16.8984375" bestFit="1" customWidth="1"/>
    <col min="8" max="8" width="9.19921875" bestFit="1" customWidth="1"/>
    <col min="11" max="11" width="9.398437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t="str">
        <f>"CREATE TABLE "&amp;基本情報!B2&amp;" ("</f>
        <v>CREATE TABLE stock_price_time_series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64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2" si="0">IF(G2="無"," NOT NULL","")</f>
        <v xml:space="preserve"> NOT NULL</v>
      </c>
      <c r="N2" t="str">
        <f t="shared" ref="N2:N11" si="1">IF(H2=1," PRIMARY KEY","")</f>
        <v xml:space="preserve"> PRIMARY KEY</v>
      </c>
      <c r="P2" t="str">
        <f>IF(I2="○"," IDENTITY","")</f>
        <v/>
      </c>
    </row>
    <row r="3" spans="1:16">
      <c r="A3" s="1">
        <f t="shared" ref="A3:A17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19" si="3">IF(I3="○"," IDENTITY","")</f>
        <v/>
      </c>
    </row>
    <row r="4" spans="1:16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1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1">
        <f t="shared" si="2"/>
        <v>6</v>
      </c>
      <c r="B7" s="1" t="s">
        <v>32</v>
      </c>
      <c r="C7" s="1" t="s">
        <v>33</v>
      </c>
      <c r="D7" s="1" t="s">
        <v>20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DATE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1">
        <f t="shared" si="2"/>
        <v>8</v>
      </c>
      <c r="B9" s="1" t="s">
        <v>36</v>
      </c>
      <c r="C9" s="1" t="s">
        <v>37</v>
      </c>
      <c r="D9" s="1" t="s">
        <v>20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DATE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1">
        <f t="shared" ref="A12:A18" si="5">ROW()-1</f>
        <v>11</v>
      </c>
      <c r="B12" s="1" t="s">
        <v>7</v>
      </c>
      <c r="C12" s="1" t="s">
        <v>60</v>
      </c>
      <c r="D12" s="1" t="s">
        <v>50</v>
      </c>
      <c r="E12" s="1">
        <v>19</v>
      </c>
      <c r="F12" s="4" t="s">
        <v>16</v>
      </c>
      <c r="G12" s="1" t="s">
        <v>17</v>
      </c>
      <c r="H12" s="1"/>
      <c r="J12" t="str">
        <f t="shared" ref="J12:J18" si="6">",   "&amp;C12</f>
        <v>,   no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si="0"/>
        <v xml:space="preserve"> NOT NULL</v>
      </c>
      <c r="N12" t="str">
        <f t="shared" ref="N12:N18" si="7">IF(H12=1," PRIMARY KEY","")</f>
        <v/>
      </c>
      <c r="P12" t="str">
        <f t="shared" ref="P12" si="8">IF(I12="○"," IDENTITY","")</f>
        <v/>
      </c>
    </row>
    <row r="13" spans="1:16">
      <c r="A13" s="1">
        <f t="shared" si="2"/>
        <v>12</v>
      </c>
      <c r="B13" s="1" t="s">
        <v>42</v>
      </c>
      <c r="C13" s="1" t="s">
        <v>48</v>
      </c>
      <c r="D13" s="1" t="s">
        <v>20</v>
      </c>
      <c r="E13" s="4" t="s">
        <v>16</v>
      </c>
      <c r="F13" s="4" t="s">
        <v>16</v>
      </c>
      <c r="G13" s="1" t="s">
        <v>17</v>
      </c>
      <c r="H13" s="1"/>
      <c r="J13" t="str">
        <f t="shared" si="6"/>
        <v>,   date</v>
      </c>
      <c r="K13" t="str">
        <f>" "&amp;VLOOKUP(D13,型!B:C,2,FALSE)</f>
        <v xml:space="preserve"> DATE</v>
      </c>
      <c r="L13" t="str">
        <f>IF(VLOOKUP(D13,型!B:D,3,FALSE)="有","("&amp;E13&amp;")","")</f>
        <v/>
      </c>
      <c r="M13" t="str">
        <f t="shared" ref="M13:M18" si="9">IF(G13="無"," NOT NULL","")</f>
        <v xml:space="preserve"> NOT NULL</v>
      </c>
      <c r="N13" t="str">
        <f t="shared" si="7"/>
        <v/>
      </c>
      <c r="P13" t="str">
        <f t="shared" si="3"/>
        <v/>
      </c>
    </row>
    <row r="14" spans="1:16">
      <c r="A14" s="1">
        <f t="shared" si="5"/>
        <v>13</v>
      </c>
      <c r="B14" s="1" t="s">
        <v>43</v>
      </c>
      <c r="C14" s="1" t="s">
        <v>51</v>
      </c>
      <c r="D14" s="1" t="s">
        <v>58</v>
      </c>
      <c r="E14" s="1" t="s">
        <v>59</v>
      </c>
      <c r="F14" s="4" t="s">
        <v>16</v>
      </c>
      <c r="G14" s="1" t="s">
        <v>29</v>
      </c>
      <c r="H14" s="1"/>
      <c r="J14" t="str">
        <f t="shared" si="6"/>
        <v>,   op</v>
      </c>
      <c r="K14" t="str">
        <f>" "&amp;VLOOKUP(D14,型!B:C,2,FALSE)</f>
        <v xml:space="preserve"> DOUBLE PRECISION</v>
      </c>
      <c r="L14" t="str">
        <f>IF(VLOOKUP(D14,型!B:D,3,FALSE)="有","("&amp;E14&amp;")","")</f>
        <v/>
      </c>
      <c r="M14" t="str">
        <f t="shared" si="9"/>
        <v/>
      </c>
      <c r="N14" t="str">
        <f t="shared" si="7"/>
        <v/>
      </c>
      <c r="P14" t="str">
        <f t="shared" si="3"/>
        <v/>
      </c>
    </row>
    <row r="15" spans="1:16">
      <c r="A15" s="1">
        <f t="shared" si="2"/>
        <v>14</v>
      </c>
      <c r="B15" s="1" t="s">
        <v>44</v>
      </c>
      <c r="C15" s="1" t="s">
        <v>52</v>
      </c>
      <c r="D15" s="1" t="s">
        <v>58</v>
      </c>
      <c r="E15" s="1" t="s">
        <v>59</v>
      </c>
      <c r="F15" s="4" t="s">
        <v>16</v>
      </c>
      <c r="G15" s="1" t="s">
        <v>29</v>
      </c>
      <c r="H15" s="1"/>
      <c r="J15" t="str">
        <f t="shared" si="6"/>
        <v>,   hp</v>
      </c>
      <c r="K15" t="str">
        <f>" "&amp;VLOOKUP(D15,型!B:C,2,FALSE)</f>
        <v xml:space="preserve"> DOUBLE PRECISION</v>
      </c>
      <c r="L15" t="str">
        <f>IF(VLOOKUP(D15,型!B:D,3,FALSE)="有","("&amp;E15&amp;")","")</f>
        <v/>
      </c>
      <c r="M15" t="str">
        <f t="shared" si="9"/>
        <v/>
      </c>
      <c r="N15" t="str">
        <f t="shared" si="7"/>
        <v/>
      </c>
      <c r="P15" t="str">
        <f t="shared" si="3"/>
        <v/>
      </c>
    </row>
    <row r="16" spans="1:16">
      <c r="A16" s="1">
        <f t="shared" si="5"/>
        <v>15</v>
      </c>
      <c r="B16" s="1" t="s">
        <v>45</v>
      </c>
      <c r="C16" s="1" t="s">
        <v>53</v>
      </c>
      <c r="D16" s="1" t="s">
        <v>58</v>
      </c>
      <c r="E16" s="1" t="s">
        <v>59</v>
      </c>
      <c r="F16" s="4" t="s">
        <v>16</v>
      </c>
      <c r="G16" s="1" t="s">
        <v>29</v>
      </c>
      <c r="H16" s="1"/>
      <c r="J16" t="str">
        <f t="shared" si="6"/>
        <v>,   lp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1">
        <f t="shared" si="2"/>
        <v>16</v>
      </c>
      <c r="B17" s="1" t="s">
        <v>46</v>
      </c>
      <c r="C17" s="1" t="s">
        <v>54</v>
      </c>
      <c r="D17" s="1" t="s">
        <v>58</v>
      </c>
      <c r="E17" s="1" t="s">
        <v>59</v>
      </c>
      <c r="F17" s="4" t="s">
        <v>16</v>
      </c>
      <c r="G17" s="1" t="s">
        <v>29</v>
      </c>
      <c r="H17" s="1"/>
      <c r="J17" t="str">
        <f t="shared" si="6"/>
        <v>,   cp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1">
        <f t="shared" si="5"/>
        <v>17</v>
      </c>
      <c r="B18" s="1" t="s">
        <v>47</v>
      </c>
      <c r="C18" s="1" t="s">
        <v>49</v>
      </c>
      <c r="D18" s="1" t="s">
        <v>50</v>
      </c>
      <c r="E18" s="1">
        <v>19</v>
      </c>
      <c r="F18" s="4" t="s">
        <v>16</v>
      </c>
      <c r="G18" s="1" t="s">
        <v>29</v>
      </c>
      <c r="H18" s="1"/>
      <c r="J18" t="str">
        <f t="shared" si="6"/>
        <v>,   volume</v>
      </c>
      <c r="K18" t="str">
        <f>" "&amp;VLOOKUP(D18,型!B:C,2,FALSE)</f>
        <v xml:space="preserve"> BIGINT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J19" t="str">
        <f>");"</f>
        <v>);</v>
      </c>
      <c r="P19" t="str">
        <f t="shared" si="3"/>
        <v/>
      </c>
    </row>
  </sheetData>
  <autoFilter ref="A1:I18" xr:uid="{0AF5AC3B-97BD-4F04-9D1A-5C920B5FF9BB}"/>
  <phoneticPr fontId="1"/>
  <dataValidations count="1">
    <dataValidation type="list" allowBlank="1" showInputMessage="1" showErrorMessage="1" sqref="D2:D7 D9:D18" xr:uid="{32AF53E9-0EE8-4F91-B790-4502B36A52C4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" bestFit="1" customWidth="1"/>
    <col min="2" max="2" width="11.5" bestFit="1" customWidth="1"/>
    <col min="3" max="3" width="19.3984375" bestFit="1" customWidth="1"/>
    <col min="4" max="4" width="6.796875" bestFit="1" customWidth="1"/>
  </cols>
  <sheetData>
    <row r="1" spans="1:4">
      <c r="A1" s="6" t="s">
        <v>7</v>
      </c>
      <c r="B1" s="6" t="s">
        <v>55</v>
      </c>
      <c r="C1" s="6" t="s">
        <v>56</v>
      </c>
      <c r="D1" s="6" t="s">
        <v>57</v>
      </c>
    </row>
    <row r="2" spans="1:4">
      <c r="A2" s="5">
        <v>1</v>
      </c>
      <c r="B2" s="5" t="s">
        <v>65</v>
      </c>
      <c r="C2" s="5" t="s">
        <v>66</v>
      </c>
      <c r="D2" s="5" t="s">
        <v>17</v>
      </c>
    </row>
    <row r="3" spans="1:4">
      <c r="A3" s="5">
        <v>2</v>
      </c>
      <c r="B3" s="5" t="s">
        <v>50</v>
      </c>
      <c r="C3" s="5" t="s">
        <v>67</v>
      </c>
      <c r="D3" s="5" t="s">
        <v>17</v>
      </c>
    </row>
    <row r="4" spans="1:4">
      <c r="A4" s="5">
        <v>3</v>
      </c>
      <c r="B4" s="5" t="s">
        <v>20</v>
      </c>
      <c r="C4" s="5" t="s">
        <v>68</v>
      </c>
      <c r="D4" s="5" t="s">
        <v>17</v>
      </c>
    </row>
    <row r="5" spans="1:4">
      <c r="A5" s="5">
        <v>4</v>
      </c>
      <c r="B5" s="5" t="s">
        <v>25</v>
      </c>
      <c r="C5" s="5" t="s">
        <v>69</v>
      </c>
      <c r="D5" s="5" t="s">
        <v>29</v>
      </c>
    </row>
    <row r="6" spans="1:4">
      <c r="A6" s="5">
        <v>5</v>
      </c>
      <c r="B6" s="5" t="s">
        <v>70</v>
      </c>
      <c r="C6" s="5" t="s">
        <v>71</v>
      </c>
      <c r="D6" s="5" t="s">
        <v>17</v>
      </c>
    </row>
    <row r="7" spans="1:4">
      <c r="A7" s="5">
        <v>6</v>
      </c>
      <c r="B7" s="5" t="s">
        <v>61</v>
      </c>
      <c r="C7" s="5" t="s">
        <v>72</v>
      </c>
      <c r="D7" s="5" t="s">
        <v>17</v>
      </c>
    </row>
    <row r="8" spans="1:4">
      <c r="A8" s="5">
        <v>7</v>
      </c>
      <c r="B8" s="5" t="s">
        <v>62</v>
      </c>
      <c r="C8" s="5" t="s">
        <v>73</v>
      </c>
      <c r="D8" s="5" t="s">
        <v>17</v>
      </c>
    </row>
    <row r="9" spans="1:4">
      <c r="A9" s="5">
        <v>8</v>
      </c>
      <c r="B9" s="5" t="s">
        <v>63</v>
      </c>
      <c r="C9" s="5" t="s">
        <v>74</v>
      </c>
      <c r="D9" s="5" t="s">
        <v>17</v>
      </c>
    </row>
    <row r="10" spans="1:4">
      <c r="A10" s="5">
        <v>9</v>
      </c>
      <c r="B10" s="5" t="s">
        <v>58</v>
      </c>
      <c r="C10" s="5" t="s">
        <v>75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2021-04-29T08:36:35Z</dcterms:modified>
</cp:coreProperties>
</file>