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/>
  <xr:revisionPtr revIDLastSave="0" documentId="13_ncr:1_{BAAF99EA-18A5-4DFE-8D3E-9011FE87A8EE}" xr6:coauthVersionLast="46" xr6:coauthVersionMax="46" xr10:uidLastSave="{00000000-0000-0000-0000-000000000000}"/>
  <bookViews>
    <workbookView xWindow="15540" yWindow="2160" windowWidth="20470" windowHeight="13920" xr2:uid="{00000000-000D-0000-FFFF-FFFF00000000}"/>
  </bookViews>
  <sheets>
    <sheet name="基本情報" sheetId="1" r:id="rId1"/>
    <sheet name="テーブル情報" sheetId="2" r:id="rId2"/>
    <sheet name="型" sheetId="3" r:id="rId3"/>
  </sheets>
  <definedNames>
    <definedName name="_xlnm._FilterDatabase" localSheetId="1" hidden="1">テーブル情報!$A$1:$I$11</definedName>
    <definedName name="論理型">型!$B$2:$B$9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2" l="1"/>
  <c r="M9" i="2"/>
  <c r="M10" i="2"/>
  <c r="M11" i="2"/>
  <c r="M12" i="2"/>
  <c r="M13" i="2"/>
  <c r="M14" i="2"/>
  <c r="M15" i="2"/>
  <c r="M16" i="2"/>
  <c r="M17" i="2"/>
  <c r="M18" i="2"/>
  <c r="P12" i="2"/>
  <c r="N12" i="2"/>
  <c r="L12" i="2"/>
  <c r="K12" i="2"/>
  <c r="J12" i="2"/>
  <c r="A12" i="2"/>
  <c r="P16" i="2"/>
  <c r="N16" i="2"/>
  <c r="L16" i="2"/>
  <c r="K16" i="2"/>
  <c r="J16" i="2"/>
  <c r="A16" i="2"/>
  <c r="P17" i="2"/>
  <c r="N17" i="2"/>
  <c r="L17" i="2"/>
  <c r="K17" i="2"/>
  <c r="J17" i="2"/>
  <c r="A17" i="2"/>
  <c r="P14" i="2"/>
  <c r="N14" i="2"/>
  <c r="L14" i="2"/>
  <c r="K14" i="2"/>
  <c r="J14" i="2"/>
  <c r="A14" i="2"/>
  <c r="P13" i="2"/>
  <c r="N13" i="2"/>
  <c r="L13" i="2"/>
  <c r="K13" i="2"/>
  <c r="J13" i="2"/>
  <c r="A13" i="2"/>
  <c r="P15" i="2"/>
  <c r="N15" i="2"/>
  <c r="L15" i="2"/>
  <c r="K15" i="2"/>
  <c r="J15" i="2"/>
  <c r="A15" i="2"/>
  <c r="P18" i="2"/>
  <c r="N18" i="2"/>
  <c r="L18" i="2"/>
  <c r="K18" i="2"/>
  <c r="J18" i="2"/>
  <c r="A18" i="2"/>
  <c r="A3" i="2"/>
  <c r="A4" i="2"/>
  <c r="A5" i="2"/>
  <c r="A6" i="2"/>
  <c r="A7" i="2"/>
  <c r="A8" i="2"/>
  <c r="A9" i="2"/>
  <c r="A10" i="2"/>
  <c r="A11" i="2"/>
  <c r="A2" i="2"/>
  <c r="A10" i="3"/>
  <c r="A9" i="3"/>
  <c r="A8" i="3"/>
  <c r="A7" i="3"/>
  <c r="A6" i="3"/>
  <c r="A5" i="3"/>
  <c r="A4" i="3"/>
  <c r="A3" i="3"/>
  <c r="A2" i="3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  <c r="J1" i="2"/>
  <c r="J19" i="2"/>
  <c r="N11" i="2"/>
  <c r="J11" i="2"/>
  <c r="N10" i="2"/>
  <c r="J10" i="2"/>
  <c r="N9" i="2"/>
  <c r="J9" i="2"/>
  <c r="N8" i="2"/>
  <c r="J8" i="2"/>
  <c r="N7" i="2"/>
  <c r="M7" i="2"/>
  <c r="J7" i="2"/>
  <c r="N6" i="2"/>
  <c r="M6" i="2"/>
  <c r="J6" i="2"/>
  <c r="N5" i="2"/>
  <c r="M5" i="2"/>
  <c r="J5" i="2"/>
  <c r="N4" i="2"/>
  <c r="M4" i="2"/>
  <c r="J4" i="2"/>
  <c r="N3" i="2"/>
  <c r="M3" i="2"/>
  <c r="J3" i="2"/>
  <c r="N2" i="2"/>
  <c r="M2" i="2"/>
  <c r="J2" i="2"/>
  <c r="P3" i="2"/>
  <c r="P4" i="2"/>
  <c r="P5" i="2"/>
  <c r="P6" i="2"/>
  <c r="P7" i="2"/>
  <c r="P8" i="2"/>
  <c r="P9" i="2"/>
  <c r="P10" i="2"/>
  <c r="P11" i="2"/>
  <c r="P19" i="2"/>
  <c r="P2" i="2"/>
</calcChain>
</file>

<file path=xl/sharedStrings.xml><?xml version="1.0" encoding="utf-8"?>
<sst xmlns="http://schemas.openxmlformats.org/spreadsheetml/2006/main" count="151" uniqueCount="78">
  <si>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</si>
  <si>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</si>
  <si>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</si>
  <si>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</si>
  <si>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新井健一朗</t>
    <rPh sb="0" eb="2">
      <t>アライ</t>
    </rPh>
    <rPh sb="2" eb="4">
      <t>ケンイチ</t>
    </rPh>
    <rPh sb="4" eb="5">
      <t>ロウ</t>
    </rPh>
    <phoneticPr fontId="1"/>
  </si>
  <si>
    <t>論理テーブル名</t>
    <rPh sb="0" eb="2">
      <t>ロンリ</t>
    </rPh>
    <rPh sb="6" eb="7">
      <t>メイ</t>
    </rPh>
    <phoneticPr fontId="1"/>
  </si>
  <si>
    <t>物理テーブル名</t>
    <rPh sb="0" eb="2">
      <t>ブツリ</t>
    </rPh>
    <rPh sb="6" eb="7">
      <t>メイ</t>
    </rPh>
    <phoneticPr fontId="1"/>
  </si>
  <si>
    <t>番号</t>
    <rPh sb="0" eb="2">
      <t>バンゴウ</t>
    </rPh>
    <phoneticPr fontId="1"/>
  </si>
  <si>
    <t>論理カラム名</t>
    <rPh sb="0" eb="2">
      <t>ロンリ</t>
    </rPh>
    <rPh sb="5" eb="6">
      <t>メイ</t>
    </rPh>
    <phoneticPr fontId="1"/>
  </si>
  <si>
    <t>物理カラム名</t>
    <rPh sb="0" eb="2">
      <t>ブツリ</t>
    </rPh>
    <rPh sb="5" eb="6">
      <t>メイ</t>
    </rPh>
    <phoneticPr fontId="1"/>
  </si>
  <si>
    <t>データ型</t>
    <rPh sb="3" eb="4">
      <t>ガタ</t>
    </rPh>
    <phoneticPr fontId="1"/>
  </si>
  <si>
    <t>フォーマット</t>
    <phoneticPr fontId="1"/>
  </si>
  <si>
    <t>桁数</t>
    <rPh sb="0" eb="2">
      <t>ケタスウ</t>
    </rPh>
    <phoneticPr fontId="1"/>
  </si>
  <si>
    <t>主キー</t>
    <rPh sb="0" eb="1">
      <t>シュ</t>
    </rPh>
    <phoneticPr fontId="1"/>
  </si>
  <si>
    <t>識別番号</t>
    <rPh sb="0" eb="2">
      <t>シキベツ</t>
    </rPh>
    <rPh sb="2" eb="4">
      <t>バンゴウ</t>
    </rPh>
    <phoneticPr fontId="1"/>
  </si>
  <si>
    <t>id</t>
    <phoneticPr fontId="1"/>
  </si>
  <si>
    <t>-</t>
    <phoneticPr fontId="1"/>
  </si>
  <si>
    <t>無</t>
    <rPh sb="0" eb="1">
      <t>ナ</t>
    </rPh>
    <phoneticPr fontId="1"/>
  </si>
  <si>
    <t>開始日</t>
    <rPh sb="0" eb="3">
      <t>カイシビ</t>
    </rPh>
    <phoneticPr fontId="1"/>
  </si>
  <si>
    <t>start_date</t>
    <phoneticPr fontId="1"/>
  </si>
  <si>
    <t>日付型</t>
    <rPh sb="0" eb="2">
      <t>ヒヅケ</t>
    </rPh>
    <rPh sb="2" eb="3">
      <t>ガタ</t>
    </rPh>
    <phoneticPr fontId="1"/>
  </si>
  <si>
    <t>終了日</t>
    <rPh sb="0" eb="3">
      <t>シュウリョウビ</t>
    </rPh>
    <phoneticPr fontId="1"/>
  </si>
  <si>
    <t>end_date</t>
    <phoneticPr fontId="1"/>
  </si>
  <si>
    <t>ロケールID</t>
    <phoneticPr fontId="1"/>
  </si>
  <si>
    <t>locale_id</t>
    <phoneticPr fontId="1"/>
  </si>
  <si>
    <t>文字列型</t>
    <rPh sb="0" eb="3">
      <t>モジレツ</t>
    </rPh>
    <rPh sb="3" eb="4">
      <t>ガタ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</si>
  <si>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</si>
  <si>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</si>
  <si>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note</t>
    <phoneticPr fontId="1"/>
  </si>
  <si>
    <t>有</t>
    <rPh sb="0" eb="1">
      <t>ア</t>
    </rPh>
    <phoneticPr fontId="1"/>
  </si>
  <si>
    <t>作成者</t>
    <rPh sb="0" eb="3">
      <t>サクセイシャ</t>
    </rPh>
    <phoneticPr fontId="1"/>
  </si>
  <si>
    <t>creator</t>
  </si>
  <si>
    <t>作成日</t>
    <rPh sb="0" eb="3">
      <t>サクセイビ</t>
    </rPh>
    <phoneticPr fontId="1"/>
  </si>
  <si>
    <t>created_date</t>
  </si>
  <si>
    <t>更新者</t>
    <rPh sb="0" eb="3">
      <t>コウシンシャ</t>
    </rPh>
    <phoneticPr fontId="1"/>
  </si>
  <si>
    <t>updater</t>
  </si>
  <si>
    <t>更新日</t>
    <rPh sb="0" eb="3">
      <t>コウシンビ</t>
    </rPh>
    <phoneticPr fontId="1"/>
  </si>
  <si>
    <t>update_date</t>
    <phoneticPr fontId="1"/>
  </si>
  <si>
    <t>NULL許可有無</t>
    <rPh sb="4" eb="6">
      <t>キョカ</t>
    </rPh>
    <rPh sb="6" eb="8">
      <t>ウム</t>
    </rPh>
    <phoneticPr fontId="1"/>
  </si>
  <si>
    <t>8バイト整数</t>
    <rPh sb="4" eb="6">
      <t>セイスウ</t>
    </rPh>
    <phoneticPr fontId="1"/>
  </si>
  <si>
    <t>論理型</t>
    <rPh sb="0" eb="2">
      <t>ロンリ</t>
    </rPh>
    <rPh sb="2" eb="3">
      <t>ガタ</t>
    </rPh>
    <phoneticPr fontId="1"/>
  </si>
  <si>
    <t>物理型</t>
    <rPh sb="0" eb="2">
      <t>ブツリ</t>
    </rPh>
    <rPh sb="2" eb="3">
      <t>ガタ</t>
    </rPh>
    <phoneticPr fontId="1"/>
  </si>
  <si>
    <t>桁指定</t>
    <rPh sb="0" eb="1">
      <t>ケタ</t>
    </rPh>
    <rPh sb="1" eb="3">
      <t>シテイ</t>
    </rPh>
    <phoneticPr fontId="1"/>
  </si>
  <si>
    <t>8バイト実数</t>
    <rPh sb="4" eb="6">
      <t>ジッスウ</t>
    </rPh>
    <phoneticPr fontId="1"/>
  </si>
  <si>
    <t>20,5</t>
    <phoneticPr fontId="1"/>
  </si>
  <si>
    <t>自動4バイト</t>
    <rPh sb="0" eb="2">
      <t>ジドウ</t>
    </rPh>
    <phoneticPr fontId="1"/>
  </si>
  <si>
    <t>自動8バイト</t>
    <rPh sb="0" eb="2">
      <t>ジドウ</t>
    </rPh>
    <phoneticPr fontId="1"/>
  </si>
  <si>
    <t>4バイト実数</t>
    <rPh sb="4" eb="6">
      <t>ジッスウ</t>
    </rPh>
    <phoneticPr fontId="1"/>
  </si>
  <si>
    <t>自動8バイト</t>
    <phoneticPr fontId="1"/>
  </si>
  <si>
    <t>4バイト整数</t>
    <phoneticPr fontId="1"/>
  </si>
  <si>
    <t>INT</t>
    <phoneticPr fontId="1"/>
  </si>
  <si>
    <t>BIGINT</t>
    <phoneticPr fontId="1"/>
  </si>
  <si>
    <t>DATE</t>
    <phoneticPr fontId="1"/>
  </si>
  <si>
    <t>VARCHAR</t>
    <phoneticPr fontId="1"/>
  </si>
  <si>
    <t>SMALLSERIAL</t>
    <phoneticPr fontId="1"/>
  </si>
  <si>
    <t>SERIAL</t>
    <phoneticPr fontId="1"/>
  </si>
  <si>
    <t>REAL</t>
    <phoneticPr fontId="1"/>
  </si>
  <si>
    <t>DOUBLE PRECISION</t>
    <phoneticPr fontId="1"/>
  </si>
  <si>
    <t>日時型</t>
    <phoneticPr fontId="1"/>
  </si>
  <si>
    <t>TIMESTAMP WITH TIME ZONE</t>
    <phoneticPr fontId="1"/>
  </si>
  <si>
    <t>name</t>
    <phoneticPr fontId="1"/>
  </si>
  <si>
    <t>日時型</t>
  </si>
  <si>
    <t>ＭＣＡＤライン</t>
    <phoneticPr fontId="1"/>
  </si>
  <si>
    <t>ＭＣＡＤシグナル</t>
    <phoneticPr fontId="1"/>
  </si>
  <si>
    <t>ＭＣＡＤヒストグラム</t>
    <phoneticPr fontId="1"/>
  </si>
  <si>
    <t>勢力指数</t>
    <rPh sb="0" eb="4">
      <t>セイリョクシスウ</t>
    </rPh>
    <phoneticPr fontId="1"/>
  </si>
  <si>
    <t>勢力指数１３ＥＭＡ</t>
    <rPh sb="0" eb="4">
      <t>セイリョクシスウ</t>
    </rPh>
    <phoneticPr fontId="1"/>
  </si>
  <si>
    <t>勢力指数２ＥＭＡ</t>
    <rPh sb="0" eb="4">
      <t>セイリョクシスウ</t>
    </rPh>
    <phoneticPr fontId="1"/>
  </si>
  <si>
    <t>mcadl</t>
  </si>
  <si>
    <t>mcads</t>
  </si>
  <si>
    <t>mcadh</t>
  </si>
  <si>
    <t>pi</t>
  </si>
  <si>
    <t>pi2ema</t>
  </si>
  <si>
    <t>pi13ema</t>
  </si>
  <si>
    <t>株価計算値</t>
    <phoneticPr fontId="1"/>
  </si>
  <si>
    <t>stock_price_calculation_value</t>
    <phoneticPr fontId="1"/>
  </si>
  <si>
    <t>株価時系列ID</t>
    <rPh sb="0" eb="5">
      <t>カブカジケイレツ</t>
    </rPh>
    <phoneticPr fontId="1"/>
  </si>
  <si>
    <t>spts_id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</si>
</sst>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&quot;年&quot;mm&quot;月&quot;dd&quot;日&quot;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176" fontId="0" fillId="0" borderId="1" xfId="0" applyNumberFormat="1" applyBorder="1"/>
    <xf numFmtId="0" fontId="0" fillId="0" borderId="1" xfId="0" quotePrefix="1" applyBorder="1"/>
    <xf numFmtId="0" fontId="0" fillId="0" borderId="1" xfId="0" applyBorder="1"/>
    <xf numFmtId="0" fontId="2" fillId="2" borderId="1" xfId="0" applyFont="1" applyFill="1" applyBorder="1"/>
    <xf numFmtId="0" fontId="0" fillId="0" borderId="1" xfId="0" applyBorder="1"/>
    <xf numFmtId="0" fontId="0" fillId="0" borderId="0" xfId="0"/>
    <xf numFmtId="0" fontId="0" fillId="0" borderId="1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showGridLines="0" tabSelected="1" workbookViewId="0"/>
  </sheetViews>
  <sheetFormatPr defaultRowHeight="18"/>
  <cols>
    <col min="1" max="1" width="14.9140625" bestFit="1" customWidth="1"/>
    <col min="2" max="2" width="27.4140625" bestFit="1" customWidth="1"/>
  </cols>
  <sheetData>
    <row r="1" spans="1:2">
      <c r="A1" s="1" t="s">
        <v>5</v>
      </c>
      <c r="B1" s="1" t="s">
        <v>74</v>
      </c>
    </row>
    <row r="2" spans="1:2">
      <c r="A2" s="1" t="s">
        <v>6</v>
      </c>
      <c r="B2" s="1" t="s">
        <v>75</v>
      </c>
    </row>
    <row r="4" spans="1:2">
      <c r="A4" s="1" t="s">
        <v>2</v>
      </c>
      <c r="B4" s="1" t="s">
        <v>4</v>
      </c>
    </row>
    <row r="5" spans="1:2">
      <c r="A5" s="1" t="s">
        <v>0</v>
      </c>
      <c r="B5" s="3">
        <v>44335</v>
      </c>
    </row>
    <row r="6" spans="1:2">
      <c r="A6" s="1" t="s">
        <v>3</v>
      </c>
      <c r="B6" s="1" t="s">
        <v>4</v>
      </c>
    </row>
    <row r="7" spans="1:2">
      <c r="A7" s="1" t="s">
        <v>1</v>
      </c>
      <c r="B7" s="3">
        <v>44335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4202A-6D03-44D4-8C0D-2E4A8FF7709D}">
  <dimension ref="A1:P19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"/>
  <cols>
    <col min="1" max="1" width="7.08203125" bestFit="1" customWidth="1"/>
    <col min="2" max="2" width="20.25" bestFit="1" customWidth="1"/>
    <col min="3" max="3" width="24.83203125" bestFit="1" customWidth="1"/>
    <col min="4" max="4" width="11.4140625" bestFit="1" customWidth="1"/>
    <col min="5" max="5" width="7.08203125" bestFit="1" customWidth="1"/>
    <col min="6" max="6" width="14.58203125" bestFit="1" customWidth="1"/>
    <col min="7" max="7" width="16.1640625" bestFit="1" customWidth="1"/>
    <col min="8" max="8" width="8.9140625" bestFit="1" customWidth="1"/>
    <col min="10" max="10" width="43.83203125" bestFit="1" customWidth="1"/>
    <col min="11" max="11" width="29.58203125" bestFit="1" customWidth="1"/>
    <col min="12" max="12" width="6.6640625" bestFit="1" customWidth="1"/>
    <col min="13" max="13" width="10.9140625" bestFit="1" customWidth="1"/>
    <col min="14" max="14" width="14.33203125" bestFit="1" customWidth="1"/>
  </cols>
  <sheetData>
    <row r="1" spans="1:16">
      <c r="A1" s="2" t="s">
        <v>7</v>
      </c>
      <c r="B1" s="2" t="s">
        <v>8</v>
      </c>
      <c r="C1" s="2" t="s">
        <v>9</v>
      </c>
      <c r="D1" s="2" t="s">
        <v>10</v>
      </c>
      <c r="E1" s="2" t="s">
        <v>12</v>
      </c>
      <c r="F1" s="2" t="s">
        <v>11</v>
      </c>
      <c r="G1" s="2" t="s">
        <v>38</v>
      </c>
      <c r="H1" s="2" t="s">
        <v>13</v>
      </c>
      <c r="J1" t="str">
        <f>"CREATE TABLE "&amp;基本情報!B2&amp;" ("</f>
        <v>CREATE TABLE stock_price_calculation_value (</v>
      </c>
    </row>
    <row r="2" spans="1:16">
      <c r="A2" s="1">
        <f>ROW()-1</f>
        <v>1</v>
      </c>
      <c r="B2" s="1" t="s">
        <v>14</v>
      </c>
      <c r="C2" s="1" t="s">
        <v>15</v>
      </c>
      <c r="D2" s="1" t="s">
        <v>48</v>
      </c>
      <c r="E2" s="1">
        <v>19</v>
      </c>
      <c r="F2" s="4" t="s">
        <v>16</v>
      </c>
      <c r="G2" s="1" t="s">
        <v>17</v>
      </c>
      <c r="H2" s="1">
        <v>1</v>
      </c>
      <c r="J2" t="str">
        <f>"    "&amp;C2</f>
        <v xml:space="preserve">    id</v>
      </c>
      <c r="K2" t="str">
        <f>" "&amp;VLOOKUP(D2,型!B:C,2,FALSE)</f>
        <v xml:space="preserve"> SERIAL</v>
      </c>
      <c r="L2" t="str">
        <f>IF(VLOOKUP(D2,型!B:D,3,FALSE)="有","("&amp;E2&amp;")","")</f>
        <v/>
      </c>
      <c r="M2" t="str">
        <f t="shared" ref="M2:M18" si="0">IF(G2="無"," NOT NULL","")</f>
        <v xml:space="preserve"> NOT NULL</v>
      </c>
      <c r="N2" t="str">
        <f t="shared" ref="N2:N12" si="1">IF(H2=1," PRIMARY KEY","")</f>
        <v xml:space="preserve"> PRIMARY KEY</v>
      </c>
      <c r="P2" t="str">
        <f>IF(I2="○"," IDENTITY","")</f>
        <v/>
      </c>
    </row>
    <row r="3" spans="1:16">
      <c r="A3" s="5">
        <f t="shared" ref="A3:A18" si="2">ROW()-1</f>
        <v>2</v>
      </c>
      <c r="B3" s="1" t="s">
        <v>18</v>
      </c>
      <c r="C3" s="1" t="s">
        <v>19</v>
      </c>
      <c r="D3" s="1" t="s">
        <v>20</v>
      </c>
      <c r="E3" s="4" t="s">
        <v>16</v>
      </c>
      <c r="F3" s="4" t="s">
        <v>16</v>
      </c>
      <c r="G3" s="1" t="s">
        <v>17</v>
      </c>
      <c r="H3" s="4" t="s">
        <v>16</v>
      </c>
      <c r="J3" t="str">
        <f>",   "&amp;C3</f>
        <v>,   start_date</v>
      </c>
      <c r="K3" t="str">
        <f>" "&amp;VLOOKUP(D3,型!B:C,2,FALSE)</f>
        <v xml:space="preserve"> DATE</v>
      </c>
      <c r="L3" t="str">
        <f>IF(VLOOKUP(D3,型!B:D,3,FALSE)="有","("&amp;E3&amp;")","")</f>
        <v/>
      </c>
      <c r="M3" t="str">
        <f t="shared" si="0"/>
        <v xml:space="preserve"> NOT NULL</v>
      </c>
      <c r="N3" t="str">
        <f t="shared" si="1"/>
        <v/>
      </c>
      <c r="P3" t="str">
        <f t="shared" ref="P3:P19" si="3">IF(I3="○"," IDENTITY","")</f>
        <v/>
      </c>
    </row>
    <row r="4" spans="1:16">
      <c r="A4" s="5">
        <f t="shared" si="2"/>
        <v>3</v>
      </c>
      <c r="B4" s="1" t="s">
        <v>21</v>
      </c>
      <c r="C4" s="1" t="s">
        <v>22</v>
      </c>
      <c r="D4" s="1" t="s">
        <v>20</v>
      </c>
      <c r="E4" s="4" t="s">
        <v>16</v>
      </c>
      <c r="F4" s="4" t="s">
        <v>16</v>
      </c>
      <c r="G4" s="1" t="s">
        <v>17</v>
      </c>
      <c r="H4" s="4" t="s">
        <v>16</v>
      </c>
      <c r="J4" t="str">
        <f t="shared" ref="J4:J12" si="4">",   "&amp;C4</f>
        <v>,   end_date</v>
      </c>
      <c r="K4" t="str">
        <f>" "&amp;VLOOKUP(D4,型!B:C,2,FALSE)</f>
        <v xml:space="preserve"> DATE</v>
      </c>
      <c r="L4" t="str">
        <f>IF(VLOOKUP(D4,型!B:D,3,FALSE)="有","("&amp;E4&amp;")","")</f>
        <v/>
      </c>
      <c r="M4" t="str">
        <f t="shared" si="0"/>
        <v xml:space="preserve"> NOT NULL</v>
      </c>
      <c r="N4" t="str">
        <f t="shared" si="1"/>
        <v/>
      </c>
      <c r="P4" t="str">
        <f t="shared" si="3"/>
        <v/>
      </c>
    </row>
    <row r="5" spans="1:16">
      <c r="A5" s="5">
        <f t="shared" si="2"/>
        <v>4</v>
      </c>
      <c r="B5" s="1" t="s">
        <v>23</v>
      </c>
      <c r="C5" s="1" t="s">
        <v>24</v>
      </c>
      <c r="D5" s="1" t="s">
        <v>25</v>
      </c>
      <c r="E5" s="1">
        <v>100</v>
      </c>
      <c r="F5" s="4" t="s">
        <v>16</v>
      </c>
      <c r="G5" s="1" t="s">
        <v>17</v>
      </c>
      <c r="H5" s="4" t="s">
        <v>16</v>
      </c>
      <c r="J5" t="str">
        <f t="shared" si="4"/>
        <v>,   locale_id</v>
      </c>
      <c r="K5" t="str">
        <f>" "&amp;VLOOKUP(D5,型!B:C,2,FALSE)</f>
        <v xml:space="preserve"> VARCHAR</v>
      </c>
      <c r="L5" t="str">
        <f>IF(VLOOKUP(D5,型!B:D,3,FALSE)="有","("&amp;E5&amp;")","")</f>
        <v>(100)</v>
      </c>
      <c r="M5" t="str">
        <f t="shared" si="0"/>
        <v xml:space="preserve"> NOT NULL</v>
      </c>
      <c r="N5" t="str">
        <f t="shared" si="1"/>
        <v/>
      </c>
      <c r="P5" t="str">
        <f t="shared" si="3"/>
        <v/>
      </c>
    </row>
    <row r="6" spans="1:16">
      <c r="A6" s="5">
        <f t="shared" si="2"/>
        <v>5</v>
      </c>
      <c r="B6" s="1" t="s">
        <v>30</v>
      </c>
      <c r="C6" s="1" t="s">
        <v>31</v>
      </c>
      <c r="D6" s="1" t="s">
        <v>25</v>
      </c>
      <c r="E6" s="1">
        <v>255</v>
      </c>
      <c r="F6" s="1"/>
      <c r="G6" s="1" t="s">
        <v>17</v>
      </c>
      <c r="H6" s="4" t="s">
        <v>16</v>
      </c>
      <c r="J6" t="str">
        <f t="shared" si="4"/>
        <v>,   creator</v>
      </c>
      <c r="K6" t="str">
        <f>" "&amp;VLOOKUP(D6,型!B:C,2,FALSE)</f>
        <v xml:space="preserve"> VARCHAR</v>
      </c>
      <c r="L6" t="str">
        <f>IF(VLOOKUP(D6,型!B:D,3,FALSE)="有","("&amp;E6&amp;")","")</f>
        <v>(255)</v>
      </c>
      <c r="M6" t="str">
        <f t="shared" si="0"/>
        <v xml:space="preserve"> NOT NULL</v>
      </c>
      <c r="N6" t="str">
        <f t="shared" si="1"/>
        <v/>
      </c>
      <c r="P6" t="str">
        <f t="shared" si="3"/>
        <v/>
      </c>
    </row>
    <row r="7" spans="1:16">
      <c r="A7" s="5">
        <f t="shared" si="2"/>
        <v>6</v>
      </c>
      <c r="B7" s="1" t="s">
        <v>32</v>
      </c>
      <c r="C7" s="1" t="s">
        <v>33</v>
      </c>
      <c r="D7" s="5" t="s">
        <v>61</v>
      </c>
      <c r="E7" s="4" t="s">
        <v>16</v>
      </c>
      <c r="F7" s="4" t="s">
        <v>16</v>
      </c>
      <c r="G7" s="1" t="s">
        <v>17</v>
      </c>
      <c r="H7" s="4" t="s">
        <v>16</v>
      </c>
      <c r="J7" t="str">
        <f t="shared" si="4"/>
        <v>,   created_date</v>
      </c>
      <c r="K7" t="str">
        <f>" "&amp;VLOOKUP(D7,型!B:C,2,FALSE)</f>
        <v xml:space="preserve"> TIMESTAMP WITH TIME ZONE</v>
      </c>
      <c r="L7" t="str">
        <f>IF(VLOOKUP(D7,型!B:D,3,FALSE)="有","("&amp;E7&amp;")","")</f>
        <v/>
      </c>
      <c r="M7" t="str">
        <f t="shared" si="0"/>
        <v xml:space="preserve"> NOT NULL</v>
      </c>
      <c r="N7" t="str">
        <f t="shared" si="1"/>
        <v/>
      </c>
      <c r="P7" t="str">
        <f t="shared" si="3"/>
        <v/>
      </c>
    </row>
    <row r="8" spans="1:16">
      <c r="A8" s="5">
        <f t="shared" si="2"/>
        <v>7</v>
      </c>
      <c r="B8" s="1" t="s">
        <v>34</v>
      </c>
      <c r="C8" s="1" t="s">
        <v>35</v>
      </c>
      <c r="D8" s="5" t="s">
        <v>25</v>
      </c>
      <c r="E8" s="1">
        <v>255</v>
      </c>
      <c r="F8" s="1"/>
      <c r="G8" s="1" t="s">
        <v>17</v>
      </c>
      <c r="H8" s="4" t="s">
        <v>16</v>
      </c>
      <c r="J8" t="str">
        <f t="shared" si="4"/>
        <v>,   updater</v>
      </c>
      <c r="K8" t="str">
        <f>" "&amp;VLOOKUP(D8,型!B:C,2,FALSE)</f>
        <v xml:space="preserve"> VARCHAR</v>
      </c>
      <c r="L8" t="str">
        <f>IF(VLOOKUP(D8,型!B:D,3,FALSE)="有","("&amp;E8&amp;")","")</f>
        <v>(255)</v>
      </c>
      <c r="M8" s="8" t="str">
        <f t="shared" si="0"/>
        <v xml:space="preserve"> NOT NULL</v>
      </c>
      <c r="N8" t="str">
        <f t="shared" si="1"/>
        <v/>
      </c>
      <c r="P8" t="str">
        <f t="shared" si="3"/>
        <v/>
      </c>
    </row>
    <row r="9" spans="1:16">
      <c r="A9" s="5">
        <f t="shared" si="2"/>
        <v>8</v>
      </c>
      <c r="B9" s="1" t="s">
        <v>36</v>
      </c>
      <c r="C9" s="1" t="s">
        <v>37</v>
      </c>
      <c r="D9" s="5" t="s">
        <v>61</v>
      </c>
      <c r="E9" s="4" t="s">
        <v>16</v>
      </c>
      <c r="F9" s="4" t="s">
        <v>16</v>
      </c>
      <c r="G9" s="1" t="s">
        <v>17</v>
      </c>
      <c r="H9" s="4" t="s">
        <v>16</v>
      </c>
      <c r="J9" t="str">
        <f t="shared" si="4"/>
        <v>,   update_date</v>
      </c>
      <c r="K9" t="str">
        <f>" "&amp;VLOOKUP(D9,型!B:C,2,FALSE)</f>
        <v xml:space="preserve"> TIMESTAMP WITH TIME ZONE</v>
      </c>
      <c r="L9" t="str">
        <f>IF(VLOOKUP(D9,型!B:D,3,FALSE)="有","("&amp;E9&amp;")","")</f>
        <v/>
      </c>
      <c r="M9" s="8" t="str">
        <f t="shared" si="0"/>
        <v xml:space="preserve"> NOT NULL</v>
      </c>
      <c r="N9" t="str">
        <f t="shared" si="1"/>
        <v/>
      </c>
      <c r="P9" t="str">
        <f t="shared" si="3"/>
        <v/>
      </c>
    </row>
    <row r="10" spans="1:16">
      <c r="A10" s="5">
        <f t="shared" si="2"/>
        <v>9</v>
      </c>
      <c r="B10" s="1" t="s">
        <v>27</v>
      </c>
      <c r="C10" s="1" t="s">
        <v>28</v>
      </c>
      <c r="D10" s="5" t="s">
        <v>25</v>
      </c>
      <c r="E10" s="1">
        <v>1000</v>
      </c>
      <c r="F10" s="4" t="s">
        <v>16</v>
      </c>
      <c r="G10" s="1" t="s">
        <v>29</v>
      </c>
      <c r="H10" s="4" t="s">
        <v>16</v>
      </c>
      <c r="J10" t="str">
        <f t="shared" si="4"/>
        <v>,   note</v>
      </c>
      <c r="K10" t="str">
        <f>" "&amp;VLOOKUP(D10,型!B:C,2,FALSE)</f>
        <v xml:space="preserve"> VARCHAR</v>
      </c>
      <c r="L10" t="str">
        <f>IF(VLOOKUP(D10,型!B:D,3,FALSE)="有","("&amp;E10&amp;")","")</f>
        <v>(1000)</v>
      </c>
      <c r="M10" s="8" t="str">
        <f t="shared" si="0"/>
        <v/>
      </c>
      <c r="N10" t="str">
        <f t="shared" si="1"/>
        <v/>
      </c>
      <c r="P10" t="str">
        <f t="shared" si="3"/>
        <v/>
      </c>
    </row>
    <row r="11" spans="1:16">
      <c r="A11" s="5">
        <f t="shared" si="2"/>
        <v>10</v>
      </c>
      <c r="B11" s="1" t="s">
        <v>26</v>
      </c>
      <c r="C11" s="1" t="s">
        <v>60</v>
      </c>
      <c r="D11" s="5" t="s">
        <v>25</v>
      </c>
      <c r="E11" s="1">
        <v>255</v>
      </c>
      <c r="F11" s="4" t="s">
        <v>16</v>
      </c>
      <c r="G11" s="1" t="s">
        <v>17</v>
      </c>
      <c r="H11" s="4" t="s">
        <v>16</v>
      </c>
      <c r="J11" t="str">
        <f t="shared" si="4"/>
        <v>,   name</v>
      </c>
      <c r="K11" t="str">
        <f>" "&amp;VLOOKUP(D11,型!B:C,2,FALSE)</f>
        <v xml:space="preserve"> VARCHAR</v>
      </c>
      <c r="L11" t="str">
        <f>IF(VLOOKUP(D11,型!B:D,3,FALSE)="有","("&amp;E11&amp;")","")</f>
        <v>(255)</v>
      </c>
      <c r="M11" s="8" t="str">
        <f t="shared" si="0"/>
        <v xml:space="preserve"> NOT NULL</v>
      </c>
      <c r="N11" t="str">
        <f t="shared" si="1"/>
        <v/>
      </c>
      <c r="P11" t="str">
        <f t="shared" si="3"/>
        <v/>
      </c>
    </row>
    <row r="12" spans="1:16" s="8" customFormat="1">
      <c r="A12" s="9">
        <f t="shared" si="2"/>
        <v>11</v>
      </c>
      <c r="B12" s="9" t="s">
        <v>76</v>
      </c>
      <c r="C12" s="9" t="s">
        <v>77</v>
      </c>
      <c r="D12" s="9" t="s">
        <v>39</v>
      </c>
      <c r="E12" s="9">
        <v>19</v>
      </c>
      <c r="F12" s="4" t="s">
        <v>16</v>
      </c>
      <c r="G12" s="9" t="s">
        <v>17</v>
      </c>
      <c r="H12" s="9"/>
      <c r="J12" s="8" t="str">
        <f t="shared" si="4"/>
        <v>,   spts_id</v>
      </c>
      <c r="K12" s="8" t="str">
        <f>" "&amp;VLOOKUP(D12,型!B:C,2,FALSE)</f>
        <v xml:space="preserve"> BIGINT</v>
      </c>
      <c r="L12" s="8" t="str">
        <f>IF(VLOOKUP(D12,型!B:D,3,FALSE)="有","("&amp;E12&amp;")","")</f>
        <v/>
      </c>
      <c r="M12" s="8" t="str">
        <f t="shared" si="0"/>
        <v xml:space="preserve"> NOT NULL</v>
      </c>
      <c r="N12" s="8" t="str">
        <f t="shared" si="1"/>
        <v/>
      </c>
      <c r="P12" s="8" t="str">
        <f t="shared" si="3"/>
        <v/>
      </c>
    </row>
    <row r="13" spans="1:16">
      <c r="A13" s="5">
        <f t="shared" si="2"/>
        <v>12</v>
      </c>
      <c r="B13" s="5" t="s">
        <v>62</v>
      </c>
      <c r="C13" s="7" t="s">
        <v>68</v>
      </c>
      <c r="D13" s="5" t="s">
        <v>43</v>
      </c>
      <c r="E13" s="5" t="s">
        <v>44</v>
      </c>
      <c r="F13" s="4" t="s">
        <v>16</v>
      </c>
      <c r="G13" s="5" t="s">
        <v>29</v>
      </c>
      <c r="H13" s="5"/>
      <c r="J13" t="str">
        <f t="shared" ref="J13:J14" si="5">",   "&amp;C13</f>
        <v>,   mcadl</v>
      </c>
      <c r="K13" t="str">
        <f>" "&amp;VLOOKUP(D13,型!B:C,2,FALSE)</f>
        <v xml:space="preserve"> DOUBLE PRECISION</v>
      </c>
      <c r="L13" t="str">
        <f>IF(VLOOKUP(D13,型!B:D,3,FALSE)="有","("&amp;E13&amp;")","")</f>
        <v/>
      </c>
      <c r="M13" s="8" t="str">
        <f t="shared" si="0"/>
        <v/>
      </c>
      <c r="N13" t="str">
        <f t="shared" ref="N13:N14" si="6">IF(H13=1," PRIMARY KEY","")</f>
        <v/>
      </c>
      <c r="P13" t="str">
        <f t="shared" ref="P13:P14" si="7">IF(I13="○"," IDENTITY","")</f>
        <v/>
      </c>
    </row>
    <row r="14" spans="1:16">
      <c r="A14" s="5">
        <f t="shared" si="2"/>
        <v>13</v>
      </c>
      <c r="B14" s="5" t="s">
        <v>63</v>
      </c>
      <c r="C14" s="7" t="s">
        <v>69</v>
      </c>
      <c r="D14" s="5" t="s">
        <v>43</v>
      </c>
      <c r="E14" s="5" t="s">
        <v>44</v>
      </c>
      <c r="F14" s="4" t="s">
        <v>16</v>
      </c>
      <c r="G14" s="5" t="s">
        <v>29</v>
      </c>
      <c r="H14" s="5"/>
      <c r="J14" t="str">
        <f t="shared" si="5"/>
        <v>,   mcads</v>
      </c>
      <c r="K14" t="str">
        <f>" "&amp;VLOOKUP(D14,型!B:C,2,FALSE)</f>
        <v xml:space="preserve"> DOUBLE PRECISION</v>
      </c>
      <c r="L14" t="str">
        <f>IF(VLOOKUP(D14,型!B:D,3,FALSE)="有","("&amp;E14&amp;")","")</f>
        <v/>
      </c>
      <c r="M14" s="8" t="str">
        <f t="shared" si="0"/>
        <v/>
      </c>
      <c r="N14" t="str">
        <f t="shared" si="6"/>
        <v/>
      </c>
      <c r="P14" t="str">
        <f t="shared" si="7"/>
        <v/>
      </c>
    </row>
    <row r="15" spans="1:16">
      <c r="A15" s="5">
        <f t="shared" si="2"/>
        <v>14</v>
      </c>
      <c r="B15" s="5" t="s">
        <v>64</v>
      </c>
      <c r="C15" s="7" t="s">
        <v>70</v>
      </c>
      <c r="D15" s="5" t="s">
        <v>43</v>
      </c>
      <c r="E15" s="5" t="s">
        <v>44</v>
      </c>
      <c r="F15" s="4" t="s">
        <v>16</v>
      </c>
      <c r="G15" s="5" t="s">
        <v>29</v>
      </c>
      <c r="H15" s="5"/>
      <c r="J15" t="str">
        <f t="shared" ref="J15:J17" si="8">",   "&amp;C15</f>
        <v>,   mcadh</v>
      </c>
      <c r="K15" t="str">
        <f>" "&amp;VLOOKUP(D15,型!B:C,2,FALSE)</f>
        <v xml:space="preserve"> DOUBLE PRECISION</v>
      </c>
      <c r="L15" t="str">
        <f>IF(VLOOKUP(D15,型!B:D,3,FALSE)="有","("&amp;E15&amp;")","")</f>
        <v/>
      </c>
      <c r="M15" s="8" t="str">
        <f t="shared" si="0"/>
        <v/>
      </c>
      <c r="N15" t="str">
        <f t="shared" ref="N15:N17" si="9">IF(H15=1," PRIMARY KEY","")</f>
        <v/>
      </c>
      <c r="P15" t="str">
        <f t="shared" si="3"/>
        <v/>
      </c>
    </row>
    <row r="16" spans="1:16">
      <c r="A16" s="5">
        <f t="shared" si="2"/>
        <v>15</v>
      </c>
      <c r="B16" s="5" t="s">
        <v>65</v>
      </c>
      <c r="C16" s="7" t="s">
        <v>71</v>
      </c>
      <c r="D16" s="5" t="s">
        <v>43</v>
      </c>
      <c r="E16" s="5" t="s">
        <v>44</v>
      </c>
      <c r="F16" s="4" t="s">
        <v>16</v>
      </c>
      <c r="G16" s="5" t="s">
        <v>29</v>
      </c>
      <c r="H16" s="5"/>
      <c r="J16" t="str">
        <f t="shared" ref="J16" si="10">",   "&amp;C16</f>
        <v>,   pi</v>
      </c>
      <c r="K16" t="str">
        <f>" "&amp;VLOOKUP(D16,型!B:C,2,FALSE)</f>
        <v xml:space="preserve"> DOUBLE PRECISION</v>
      </c>
      <c r="L16" t="str">
        <f>IF(VLOOKUP(D16,型!B:D,3,FALSE)="有","("&amp;E16&amp;")","")</f>
        <v/>
      </c>
      <c r="M16" s="8" t="str">
        <f t="shared" si="0"/>
        <v/>
      </c>
      <c r="N16" t="str">
        <f t="shared" ref="N16" si="11">IF(H16=1," PRIMARY KEY","")</f>
        <v/>
      </c>
      <c r="P16" t="str">
        <f t="shared" ref="P16" si="12">IF(I16="○"," IDENTITY","")</f>
        <v/>
      </c>
    </row>
    <row r="17" spans="1:16">
      <c r="A17" s="5">
        <f t="shared" si="2"/>
        <v>16</v>
      </c>
      <c r="B17" s="5" t="s">
        <v>67</v>
      </c>
      <c r="C17" s="7" t="s">
        <v>72</v>
      </c>
      <c r="D17" s="5" t="s">
        <v>43</v>
      </c>
      <c r="E17" s="5" t="s">
        <v>44</v>
      </c>
      <c r="F17" s="4" t="s">
        <v>16</v>
      </c>
      <c r="G17" s="5" t="s">
        <v>29</v>
      </c>
      <c r="H17" s="5"/>
      <c r="J17" t="str">
        <f t="shared" si="8"/>
        <v>,   pi2ema</v>
      </c>
      <c r="K17" t="str">
        <f>" "&amp;VLOOKUP(D17,型!B:C,2,FALSE)</f>
        <v xml:space="preserve"> DOUBLE PRECISION</v>
      </c>
      <c r="L17" t="str">
        <f>IF(VLOOKUP(D17,型!B:D,3,FALSE)="有","("&amp;E17&amp;")","")</f>
        <v/>
      </c>
      <c r="M17" s="8" t="str">
        <f t="shared" si="0"/>
        <v/>
      </c>
      <c r="N17" t="str">
        <f t="shared" si="9"/>
        <v/>
      </c>
      <c r="P17" t="str">
        <f t="shared" si="3"/>
        <v/>
      </c>
    </row>
    <row r="18" spans="1:16">
      <c r="A18" s="5">
        <f t="shared" si="2"/>
        <v>17</v>
      </c>
      <c r="B18" s="5" t="s">
        <v>66</v>
      </c>
      <c r="C18" s="7" t="s">
        <v>73</v>
      </c>
      <c r="D18" s="5" t="s">
        <v>43</v>
      </c>
      <c r="E18" s="5" t="s">
        <v>44</v>
      </c>
      <c r="F18" s="4" t="s">
        <v>16</v>
      </c>
      <c r="G18" s="5" t="s">
        <v>29</v>
      </c>
      <c r="H18" s="5"/>
      <c r="J18" t="str">
        <f t="shared" ref="J18" si="13">",   "&amp;C18</f>
        <v>,   pi13ema</v>
      </c>
      <c r="K18" t="str">
        <f>" "&amp;VLOOKUP(D18,型!B:C,2,FALSE)</f>
        <v xml:space="preserve"> DOUBLE PRECISION</v>
      </c>
      <c r="L18" t="str">
        <f>IF(VLOOKUP(D18,型!B:D,3,FALSE)="有","("&amp;E18&amp;")","")</f>
        <v/>
      </c>
      <c r="M18" s="8" t="str">
        <f t="shared" si="0"/>
        <v/>
      </c>
      <c r="N18" t="str">
        <f t="shared" ref="N18" si="14">IF(H18=1," PRIMARY KEY","")</f>
        <v/>
      </c>
      <c r="P18" t="str">
        <f t="shared" ref="P18" si="15">IF(I18="○"," IDENTITY","")</f>
        <v/>
      </c>
    </row>
    <row r="19" spans="1:16">
      <c r="J19" t="str">
        <f>");"</f>
        <v>);</v>
      </c>
      <c r="P19" t="str">
        <f t="shared" si="3"/>
        <v/>
      </c>
    </row>
  </sheetData>
  <autoFilter ref="A1:I11" xr:uid="{0AF5AC3B-97BD-4F04-9D1A-5C920B5FF9BB}"/>
  <phoneticPr fontId="1"/>
  <dataValidations count="1">
    <dataValidation type="list" allowBlank="1" showInputMessage="1" showErrorMessage="1" sqref="D2:D18" xr:uid="{32AF53E9-0EE8-4F91-B790-4502B36A52C4}">
      <formula1>論理型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38CA0-48EE-4F2D-A563-3D443B5340B0}">
  <dimension ref="A1:D1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"/>
  <cols>
    <col min="1" max="1" width="5.5" bestFit="1" customWidth="1"/>
    <col min="2" max="2" width="12.08203125" bestFit="1" customWidth="1"/>
    <col min="3" max="3" width="28.9140625" bestFit="1" customWidth="1"/>
    <col min="4" max="4" width="7.4140625" bestFit="1" customWidth="1"/>
  </cols>
  <sheetData>
    <row r="1" spans="1:4">
      <c r="A1" s="6" t="s">
        <v>7</v>
      </c>
      <c r="B1" s="6" t="s">
        <v>40</v>
      </c>
      <c r="C1" s="6" t="s">
        <v>41</v>
      </c>
      <c r="D1" s="6" t="s">
        <v>42</v>
      </c>
    </row>
    <row r="2" spans="1:4">
      <c r="A2" s="5">
        <f>ROW()-1</f>
        <v>1</v>
      </c>
      <c r="B2" s="5" t="s">
        <v>49</v>
      </c>
      <c r="C2" s="5" t="s">
        <v>50</v>
      </c>
      <c r="D2" s="5" t="s">
        <v>17</v>
      </c>
    </row>
    <row r="3" spans="1:4">
      <c r="A3" s="5">
        <f t="shared" ref="A3:A10" si="0">ROW()-1</f>
        <v>2</v>
      </c>
      <c r="B3" s="5" t="s">
        <v>39</v>
      </c>
      <c r="C3" s="5" t="s">
        <v>51</v>
      </c>
      <c r="D3" s="5" t="s">
        <v>17</v>
      </c>
    </row>
    <row r="4" spans="1:4">
      <c r="A4" s="5">
        <f t="shared" si="0"/>
        <v>3</v>
      </c>
      <c r="B4" s="5" t="s">
        <v>20</v>
      </c>
      <c r="C4" s="5" t="s">
        <v>52</v>
      </c>
      <c r="D4" s="5" t="s">
        <v>17</v>
      </c>
    </row>
    <row r="5" spans="1:4">
      <c r="A5" s="5">
        <f t="shared" si="0"/>
        <v>4</v>
      </c>
      <c r="B5" s="5" t="s">
        <v>58</v>
      </c>
      <c r="C5" s="5" t="s">
        <v>59</v>
      </c>
      <c r="D5" s="5" t="s">
        <v>17</v>
      </c>
    </row>
    <row r="6" spans="1:4">
      <c r="A6" s="5">
        <f t="shared" si="0"/>
        <v>5</v>
      </c>
      <c r="B6" s="5" t="s">
        <v>25</v>
      </c>
      <c r="C6" s="5" t="s">
        <v>53</v>
      </c>
      <c r="D6" s="5" t="s">
        <v>29</v>
      </c>
    </row>
    <row r="7" spans="1:4">
      <c r="A7" s="5">
        <f t="shared" si="0"/>
        <v>6</v>
      </c>
      <c r="B7" s="5" t="s">
        <v>45</v>
      </c>
      <c r="C7" s="5" t="s">
        <v>54</v>
      </c>
      <c r="D7" s="5" t="s">
        <v>17</v>
      </c>
    </row>
    <row r="8" spans="1:4">
      <c r="A8" s="5">
        <f t="shared" si="0"/>
        <v>7</v>
      </c>
      <c r="B8" s="5" t="s">
        <v>46</v>
      </c>
      <c r="C8" s="5" t="s">
        <v>55</v>
      </c>
      <c r="D8" s="5" t="s">
        <v>17</v>
      </c>
    </row>
    <row r="9" spans="1:4">
      <c r="A9" s="5">
        <f t="shared" si="0"/>
        <v>8</v>
      </c>
      <c r="B9" s="5" t="s">
        <v>47</v>
      </c>
      <c r="C9" s="5" t="s">
        <v>56</v>
      </c>
      <c r="D9" s="5" t="s">
        <v>17</v>
      </c>
    </row>
    <row r="10" spans="1:4">
      <c r="A10" s="5">
        <f t="shared" si="0"/>
        <v>9</v>
      </c>
      <c r="B10" s="5" t="s">
        <v>43</v>
      </c>
      <c r="C10" s="5" t="s">
        <v>57</v>
      </c>
      <c r="D10" s="5" t="s">
        <v>17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基本情報</vt:lpstr>
      <vt:lpstr>テーブル情報</vt:lpstr>
      <vt:lpstr>型</vt:lpstr>
      <vt:lpstr>論理型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2021-05-19T12:21:08Z</dcterms:modified>
</cp:coreProperties>
</file>