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68.146.230\disk1\0001_運用保守\☆運用保守（富士通関係者）\☆12_運用保守\330_クラウド基盤\50_管理台帳集\03_CloudFormation検討\CICDパイプライン関連CLFテンプレート\パラシ\"/>
    </mc:Choice>
  </mc:AlternateContent>
  <bookViews>
    <workbookView xWindow="0" yWindow="0" windowWidth="19200" windowHeight="6990"/>
  </bookViews>
  <sheets>
    <sheet name="改訂履歴" sheetId="4" r:id="rId1"/>
    <sheet name="テスト結果サマリ" sheetId="6" r:id="rId2"/>
    <sheet name="ALB-NginxECS99999" sheetId="5" r:id="rId3"/>
    <sheet name="例）マッピングファイル構成" sheetId="7" r:id="rId4"/>
    <sheet name="マッピングファイル構成" sheetId="8" r:id="rId5"/>
    <sheet name="ALB-NginxECS×××××" sheetId="2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8" l="1"/>
  <c r="I56" i="8"/>
  <c r="I55" i="8"/>
  <c r="I54" i="8"/>
  <c r="I53" i="8"/>
  <c r="I41" i="8"/>
  <c r="I40" i="8"/>
  <c r="I39" i="8"/>
  <c r="I38" i="8"/>
  <c r="I37" i="8"/>
  <c r="I51" i="8"/>
  <c r="I50" i="8"/>
  <c r="I49" i="8"/>
  <c r="I48" i="8"/>
  <c r="I35" i="8"/>
  <c r="I34" i="8"/>
  <c r="I33" i="8"/>
  <c r="I32" i="8"/>
  <c r="R60" i="8" l="1"/>
  <c r="Q60" i="8"/>
  <c r="P60" i="8"/>
  <c r="I27" i="8"/>
  <c r="I28" i="8"/>
  <c r="I29" i="8"/>
  <c r="I30" i="8"/>
  <c r="I31" i="8"/>
  <c r="I36" i="8"/>
  <c r="I42" i="8"/>
  <c r="I43" i="8"/>
  <c r="I44" i="8"/>
  <c r="I45" i="8"/>
  <c r="I46" i="8"/>
  <c r="I47" i="8"/>
  <c r="I52" i="8"/>
  <c r="I10" i="8"/>
  <c r="I18" i="8"/>
  <c r="I19" i="8"/>
  <c r="I20" i="8"/>
  <c r="I21" i="8"/>
  <c r="I22" i="8"/>
  <c r="I23" i="8"/>
  <c r="I24" i="8"/>
  <c r="I25" i="8"/>
  <c r="I26" i="8"/>
  <c r="I17" i="8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30" i="5"/>
  <c r="F29" i="5"/>
  <c r="F31" i="5"/>
  <c r="F28" i="5"/>
  <c r="S60" i="8" l="1"/>
  <c r="I12" i="8"/>
  <c r="I13" i="8"/>
  <c r="I14" i="8"/>
  <c r="I15" i="8"/>
  <c r="I16" i="8"/>
  <c r="B3" i="8"/>
  <c r="I3" i="8"/>
  <c r="J3" i="8"/>
  <c r="I5" i="8"/>
  <c r="J5" i="8"/>
  <c r="I11" i="8"/>
  <c r="B3" i="7"/>
  <c r="H53" i="5" l="1"/>
  <c r="I53" i="5" s="1"/>
  <c r="G53" i="5"/>
  <c r="F49" i="5"/>
  <c r="F48" i="5"/>
  <c r="F47" i="5"/>
  <c r="H53" i="2"/>
  <c r="I53" i="2" s="1"/>
  <c r="G53" i="2"/>
  <c r="F49" i="2"/>
  <c r="F47" i="2"/>
  <c r="F48" i="2"/>
  <c r="F13" i="5" l="1"/>
  <c r="F46" i="5" l="1"/>
  <c r="F44" i="5"/>
  <c r="F46" i="2" l="1"/>
  <c r="F43" i="5"/>
  <c r="F42" i="5"/>
  <c r="F41" i="5"/>
  <c r="F40" i="5"/>
  <c r="F39" i="5"/>
  <c r="F38" i="5"/>
  <c r="F37" i="5"/>
  <c r="F36" i="5"/>
  <c r="F35" i="5"/>
  <c r="F34" i="5"/>
  <c r="F33" i="5"/>
  <c r="F32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2" i="5"/>
  <c r="F11" i="5"/>
  <c r="F10" i="5"/>
  <c r="F9" i="5"/>
  <c r="J5" i="5"/>
  <c r="I5" i="5"/>
  <c r="J3" i="5"/>
  <c r="I3" i="5"/>
  <c r="B3" i="5"/>
  <c r="F10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9" i="2"/>
  <c r="J3" i="2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6" i="4"/>
  <c r="J5" i="2"/>
  <c r="I5" i="2"/>
  <c r="I3" i="2"/>
  <c r="B3" i="2"/>
  <c r="F53" i="2" l="1"/>
  <c r="F53" i="5"/>
  <c r="C5" i="6"/>
</calcChain>
</file>

<file path=xl/sharedStrings.xml><?xml version="1.0" encoding="utf-8"?>
<sst xmlns="http://schemas.openxmlformats.org/spreadsheetml/2006/main" count="432" uniqueCount="175">
  <si>
    <t>テンプレートの指定</t>
    <rPh sb="7" eb="9">
      <t>シテイ</t>
    </rPh>
    <phoneticPr fontId="1"/>
  </si>
  <si>
    <t>テンプレートソース</t>
    <phoneticPr fontId="1"/>
  </si>
  <si>
    <t>Amazon S3 URL</t>
    <phoneticPr fontId="1"/>
  </si>
  <si>
    <t>スタックの名前</t>
    <rPh sb="5" eb="7">
      <t>ナマエ</t>
    </rPh>
    <phoneticPr fontId="1"/>
  </si>
  <si>
    <t>パラメータ</t>
    <phoneticPr fontId="1"/>
  </si>
  <si>
    <t>キー</t>
    <phoneticPr fontId="1"/>
  </si>
  <si>
    <t>値</t>
    <rPh sb="0" eb="1">
      <t>アタイ</t>
    </rPh>
    <phoneticPr fontId="1"/>
  </si>
  <si>
    <t>キー</t>
    <phoneticPr fontId="1"/>
  </si>
  <si>
    <t>タグ1</t>
    <phoneticPr fontId="1"/>
  </si>
  <si>
    <t>アクセス許可</t>
    <rPh sb="4" eb="6">
      <t>キョカ</t>
    </rPh>
    <phoneticPr fontId="1"/>
  </si>
  <si>
    <t>IAM ロール名</t>
    <rPh sb="7" eb="8">
      <t>メイ</t>
    </rPh>
    <phoneticPr fontId="1"/>
  </si>
  <si>
    <t>IAMロール-オプション</t>
    <phoneticPr fontId="1"/>
  </si>
  <si>
    <t>-</t>
    <phoneticPr fontId="1"/>
  </si>
  <si>
    <t>スタックの失敗オプション</t>
    <rPh sb="5" eb="7">
      <t>シッパイ</t>
    </rPh>
    <phoneticPr fontId="1"/>
  </si>
  <si>
    <t>プロビジョニング失敗時の動作</t>
    <rPh sb="8" eb="10">
      <t>シッパイ</t>
    </rPh>
    <rPh sb="10" eb="11">
      <t>ジ</t>
    </rPh>
    <rPh sb="12" eb="14">
      <t>ドウサ</t>
    </rPh>
    <phoneticPr fontId="1"/>
  </si>
  <si>
    <t>詳細オプション</t>
    <rPh sb="0" eb="2">
      <t>ショウサイ</t>
    </rPh>
    <phoneticPr fontId="1"/>
  </si>
  <si>
    <t>スタックポリシー</t>
    <phoneticPr fontId="1"/>
  </si>
  <si>
    <t>ロールバック設定</t>
    <rPh sb="6" eb="8">
      <t>セッテイ</t>
    </rPh>
    <phoneticPr fontId="1"/>
  </si>
  <si>
    <t>設定なし</t>
    <rPh sb="0" eb="2">
      <t>セッテイ</t>
    </rPh>
    <phoneticPr fontId="1"/>
  </si>
  <si>
    <t>通知オプション</t>
    <rPh sb="0" eb="2">
      <t>ツウチ</t>
    </rPh>
    <phoneticPr fontId="1"/>
  </si>
  <si>
    <t>無効</t>
    <rPh sb="0" eb="2">
      <t>ムコウ</t>
    </rPh>
    <phoneticPr fontId="1"/>
  </si>
  <si>
    <t>-</t>
    <phoneticPr fontId="1"/>
  </si>
  <si>
    <t>システム名</t>
    <rPh sb="4" eb="5">
      <t>メイ</t>
    </rPh>
    <phoneticPr fontId="1"/>
  </si>
  <si>
    <t>環境名</t>
    <rPh sb="0" eb="3">
      <t>カンキョウメイ</t>
    </rPh>
    <phoneticPr fontId="1"/>
  </si>
  <si>
    <t>DEV</t>
  </si>
  <si>
    <t>スタック作成</t>
    <rPh sb="4" eb="6">
      <t>サクセイ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</si>
  <si>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</si>
  <si>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</si>
  <si>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 xml:space="preserve"> - ロール名</t>
    <rPh sb="6" eb="7">
      <t>メイ</t>
    </rPh>
    <phoneticPr fontId="1"/>
  </si>
  <si>
    <t>シート名</t>
    <rPh sb="3" eb="4">
      <t>メイ</t>
    </rPh>
    <phoneticPr fontId="1"/>
  </si>
  <si>
    <t>更新日</t>
    <rPh sb="0" eb="3">
      <t>コウシンビ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</si>
  <si>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</si>
  <si>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</si>
  <si>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プロジェクト名</t>
    <rPh sb="6" eb="7">
      <t>メイ</t>
    </rPh>
    <phoneticPr fontId="1"/>
  </si>
  <si>
    <t>作成日</t>
    <rPh sb="0" eb="3">
      <t>サクセイビ</t>
    </rPh>
    <phoneticPr fontId="1"/>
  </si>
  <si>
    <t>Amazon S3 URL</t>
    <phoneticPr fontId="1"/>
  </si>
  <si>
    <t>すべてのスタックリソースをロールバックする</t>
    <phoneticPr fontId="1"/>
  </si>
  <si>
    <t>スタックポリシーなし</t>
  </si>
  <si>
    <t>改訂履歴</t>
    <rPh sb="0" eb="4">
      <t>カイテイリレキ</t>
    </rPh>
    <phoneticPr fontId="1"/>
  </si>
  <si>
    <t>改定日</t>
    <rPh sb="0" eb="3">
      <t>カイテイビ</t>
    </rPh>
    <phoneticPr fontId="1"/>
  </si>
  <si>
    <t>改定内容</t>
    <rPh sb="0" eb="2">
      <t>カイテイ</t>
    </rPh>
    <rPh sb="2" eb="4">
      <t>ナイヨウ</t>
    </rPh>
    <phoneticPr fontId="1"/>
  </si>
  <si>
    <t>No.</t>
    <phoneticPr fontId="1"/>
  </si>
  <si>
    <t>改定者</t>
    <rPh sb="0" eb="2">
      <t>カイテイ</t>
    </rPh>
    <rPh sb="2" eb="3">
      <t>シャ</t>
    </rPh>
    <phoneticPr fontId="1"/>
  </si>
  <si>
    <t>基盤単体テスト</t>
    <rPh sb="0" eb="2">
      <t>キバン</t>
    </rPh>
    <rPh sb="2" eb="4">
      <t>タンタイ</t>
    </rPh>
    <phoneticPr fontId="1"/>
  </si>
  <si>
    <t>No.</t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</si>
  <si>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</si>
  <si>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</si>
  <si>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判定</t>
    <rPh sb="0" eb="2">
      <t>ハンテイ</t>
    </rPh>
    <phoneticPr fontId="1"/>
  </si>
  <si>
    <t>確認者</t>
    <rPh sb="0" eb="3">
      <t>カクニンシャ</t>
    </rPh>
    <phoneticPr fontId="1"/>
  </si>
  <si>
    <t>確認日</t>
    <rPh sb="0" eb="3">
      <t>カクニンビ</t>
    </rPh>
    <phoneticPr fontId="1"/>
  </si>
  <si>
    <t>備考</t>
    <rPh sb="0" eb="2">
      <t>ビコウ</t>
    </rPh>
    <phoneticPr fontId="1"/>
  </si>
  <si>
    <t>タグ2</t>
    <phoneticPr fontId="1"/>
  </si>
  <si>
    <t>タグ3</t>
    <phoneticPr fontId="1"/>
  </si>
  <si>
    <t>スタックの作成オプション
 - タイムアウト
 - 削除保護</t>
    <rPh sb="5" eb="7">
      <t>サクセイ</t>
    </rPh>
    <rPh sb="26" eb="28">
      <t>サクジョ</t>
    </rPh>
    <rPh sb="28" eb="30">
      <t>ホゴ</t>
    </rPh>
    <phoneticPr fontId="1"/>
  </si>
  <si>
    <t>create_date</t>
    <phoneticPr fontId="1"/>
  </si>
  <si>
    <t>20221102</t>
    <phoneticPr fontId="1"/>
  </si>
  <si>
    <t>test_resource</t>
    <phoneticPr fontId="1"/>
  </si>
  <si>
    <t>true</t>
    <phoneticPr fontId="1"/>
  </si>
  <si>
    <t>-</t>
    <phoneticPr fontId="1"/>
  </si>
  <si>
    <t>-</t>
    <phoneticPr fontId="1"/>
  </si>
  <si>
    <t>項目数</t>
    <rPh sb="0" eb="3">
      <t>コウモクスウ</t>
    </rPh>
    <phoneticPr fontId="1"/>
  </si>
  <si>
    <t>OK件数</t>
    <rPh sb="2" eb="4">
      <t>ケンスウ</t>
    </rPh>
    <phoneticPr fontId="1"/>
  </si>
  <si>
    <t>NG件数</t>
    <rPh sb="2" eb="4">
      <t>ケンスウ</t>
    </rPh>
    <phoneticPr fontId="1"/>
  </si>
  <si>
    <t>エラー率</t>
    <rPh sb="3" eb="4">
      <t>リツ</t>
    </rPh>
    <phoneticPr fontId="1"/>
  </si>
  <si>
    <t>テスト結果サマリ</t>
    <rPh sb="3" eb="5">
      <t>ケッカ</t>
    </rPh>
    <phoneticPr fontId="1"/>
  </si>
  <si>
    <t>合計</t>
    <rPh sb="0" eb="2">
      <t>ゴウケイ</t>
    </rPh>
    <phoneticPr fontId="1"/>
  </si>
  <si>
    <t>Amazon S3 URL</t>
  </si>
  <si>
    <t>WEB用 CloudFormation</t>
    <rPh sb="3" eb="4">
      <t>ヨウ</t>
    </rPh>
    <phoneticPr fontId="1"/>
  </si>
  <si>
    <t>OQS</t>
    <phoneticPr fontId="1"/>
  </si>
  <si>
    <t>初版作成</t>
    <rPh sb="0" eb="4">
      <t>ショハンサクセイ</t>
    </rPh>
    <phoneticPr fontId="1"/>
  </si>
  <si>
    <t>徳住</t>
    <rPh sb="0" eb="2">
      <t>トクズミ</t>
    </rPh>
    <phoneticPr fontId="1"/>
  </si>
  <si>
    <t>機能と変換</t>
    <rPh sb="0" eb="2">
      <t>キノウ</t>
    </rPh>
    <rPh sb="3" eb="5">
      <t>ヘンカン</t>
    </rPh>
    <phoneticPr fontId="1"/>
  </si>
  <si>
    <t>AWS CloudFormation によっ
てIAM リソースが作成される場合があることを承認します。</t>
    <phoneticPr fontId="1"/>
  </si>
  <si>
    <t>AWS CloudFormation によっ
て IAM リソースがカスタム名で作成される場合があることを承認します。</t>
    <phoneticPr fontId="1"/>
  </si>
  <si>
    <t>AWS CloudFormation によっ
て、次の機能が要求される場合があることを承認します: CAPABILITY_AUTO_EXPAND</t>
    <phoneticPr fontId="1"/>
  </si>
  <si>
    <t>チェックあり</t>
    <phoneticPr fontId="1"/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</si>
  <si>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"vpce-06f16caa4b8d21683"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</si>
  <si>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"vpce-04e1c515749ffa274"</t>
    </r>
  </si>
  <si>
    <t>ロググループの保持期間</t>
    <rPh sb="7" eb="11">
      <t>ホジキカン</t>
    </rPh>
    <phoneticPr fontId="1"/>
  </si>
  <si>
    <r>
      <t xml:space="preserve">        - </t>
    </r>
    <r>
      <rPr>
        <sz val="11"/>
        <color rgb="FFCE9178"/>
        <rFont val="Consolas"/>
        <family val="3"/>
      </rPr>
      <t>"subnet-0ab2cd91350d4af9a"</t>
    </r>
  </si>
  <si>
    <r>
      <t xml:space="preserve">        - </t>
    </r>
    <r>
      <rPr>
        <sz val="11"/>
        <color rgb="FFCE9178"/>
        <rFont val="Consolas"/>
        <family val="3"/>
      </rPr>
      <t>"subnet-0ef5548c4bf661711"</t>
    </r>
  </si>
  <si>
    <r>
      <t xml:space="preserve">      </t>
    </r>
    <r>
      <rPr>
        <sz val="11"/>
        <color rgb="FF569CD6"/>
        <rFont val="Consolas"/>
        <family val="3"/>
      </rPr>
      <t>Subnet</t>
    </r>
    <r>
      <rPr>
        <sz val="11"/>
        <color rgb="FFD4D4D4"/>
        <rFont val="Consolas"/>
        <family val="3"/>
      </rPr>
      <t xml:space="preserve">: 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</si>
  <si>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vpc-0917d0ac264bd09a0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</si>
  <si>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stg</t>
    </r>
  </si>
  <si>
    <t>システム名称　(小文字)</t>
    <rPh sb="8" eb="9">
      <t>コ</t>
    </rPh>
    <phoneticPr fontId="1"/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</si>
  <si>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oqs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</si>
  <si>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STG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</si>
  <si>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OQS</t>
    </r>
  </si>
  <si>
    <r>
      <t xml:space="preserve">    </t>
    </r>
    <r>
      <rPr>
        <sz val="11"/>
        <color rgb="FF569CD6"/>
        <rFont val="Consolas"/>
        <family val="3"/>
      </rPr>
      <t>OQSSTG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</si>
  <si>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"vpce-0c0e77ee8956bc475"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</si>
  <si>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"vpce-0257e895f4759b48b"</t>
    </r>
  </si>
  <si>
    <r>
      <t xml:space="preserve">      </t>
    </r>
    <r>
      <rPr>
        <sz val="11"/>
        <color rgb="FF569CD6"/>
        <rFont val="Consolas"/>
        <family val="3"/>
      </rPr>
      <t>LogGroupRetentionInDays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30</t>
    </r>
  </si>
  <si>
    <r>
      <t xml:space="preserve">        - </t>
    </r>
    <r>
      <rPr>
        <sz val="11"/>
        <color rgb="FFCE9178"/>
        <rFont val="Consolas"/>
        <family val="3"/>
      </rPr>
      <t>"subnet-0138730d2daa557b0"</t>
    </r>
  </si>
  <si>
    <r>
      <t xml:space="preserve">        - </t>
    </r>
    <r>
      <rPr>
        <sz val="11"/>
        <color rgb="FFCE9178"/>
        <rFont val="Consolas"/>
        <family val="3"/>
      </rPr>
      <t>"subnet-0d3b5aa3ceda3351f"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</si>
  <si>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vpc-039efc81bad2fea3d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</si>
  <si>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mnt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</si>
  <si>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MNT</t>
    </r>
  </si>
  <si>
    <t>システム名称、環境名</t>
    <phoneticPr fontId="1"/>
  </si>
  <si>
    <r>
      <t xml:space="preserve">    </t>
    </r>
    <r>
      <rPr>
        <sz val="11"/>
        <color rgb="FF569CD6"/>
        <rFont val="Consolas"/>
        <family val="3"/>
      </rPr>
      <t>OQSMNT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</si>
  <si>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"vpce-08651c8ac877a14b7"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</si>
  <si>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"vpce-0a790c9ee6fd80d64"</t>
    </r>
  </si>
  <si>
    <r>
      <t xml:space="preserve">        - </t>
    </r>
    <r>
      <rPr>
        <sz val="11"/>
        <color rgb="FFCE9178"/>
        <rFont val="Consolas"/>
        <family val="3"/>
      </rPr>
      <t>"subnet-0390edd793008280a"</t>
    </r>
  </si>
  <si>
    <r>
      <t xml:space="preserve">        - </t>
    </r>
    <r>
      <rPr>
        <sz val="11"/>
        <color rgb="FFCE9178"/>
        <rFont val="Consolas"/>
        <family val="3"/>
      </rPr>
      <t>"subnet-0d8c456061841b4ff"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</si>
  <si>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vpc-09515f30187fb29d0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</si>
  <si>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dev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</si>
  <si>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DEV</t>
    </r>
  </si>
  <si>
    <t>システム名称　(大文字)</t>
    <phoneticPr fontId="1"/>
  </si>
  <si>
    <r>
      <t xml:space="preserve">    </t>
    </r>
    <r>
      <rPr>
        <sz val="11"/>
        <color rgb="FF569CD6"/>
        <rFont val="Consolas"/>
        <family val="3"/>
      </rPr>
      <t>OQSDEV</t>
    </r>
    <r>
      <rPr>
        <sz val="11"/>
        <color rgb="FFD4D4D4"/>
        <rFont val="Consolas"/>
        <family val="3"/>
      </rPr>
      <t>:</t>
    </r>
  </si>
  <si>
    <t>環境名　(小文字)</t>
    <phoneticPr fontId="1"/>
  </si>
  <si>
    <t>環境名　(大文字)</t>
    <phoneticPr fontId="1"/>
  </si>
  <si>
    <r>
      <t xml:space="preserve">  </t>
    </r>
    <r>
      <rPr>
        <sz val="11"/>
        <color rgb="FF569CD6"/>
        <rFont val="Consolas"/>
        <family val="3"/>
      </rPr>
      <t>SystemEnvironmentMapping</t>
    </r>
    <r>
      <rPr>
        <sz val="11"/>
        <color rgb="FFD4D4D4"/>
        <rFont val="Consolas"/>
        <family val="3"/>
      </rPr>
      <t>:</t>
    </r>
  </si>
  <si>
    <r>
      <t>Mappings</t>
    </r>
    <r>
      <rPr>
        <sz val="11"/>
        <color rgb="FFD4D4D4"/>
        <rFont val="Consolas"/>
        <family val="3"/>
      </rPr>
      <t>:</t>
    </r>
  </si>
  <si>
    <t>簡単な説明</t>
    <rPh sb="0" eb="2">
      <t>カンタン</t>
    </rPh>
    <rPh sb="3" eb="5">
      <t>セツメイ</t>
    </rPh>
    <phoneticPr fontId="1"/>
  </si>
  <si>
    <t>マッピングファイル構成</t>
    <rPh sb="9" eb="11">
      <t>コウセイ</t>
    </rPh>
    <phoneticPr fontId="1"/>
  </si>
  <si>
    <t>OQS</t>
  </si>
  <si>
    <t>システム名称、環境名</t>
    <phoneticPr fontId="1"/>
  </si>
  <si>
    <r>
      <t xml:space="preserve">      </t>
    </r>
    <r>
      <rPr>
        <sz val="11"/>
        <color rgb="FF569CD6"/>
        <rFont val="Consolas"/>
        <family val="3"/>
      </rPr>
      <t>LogGroupRetentionInDays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1825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</si>
  <si>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'b12a4d04-333b-4f3f-a549-8f92af81b975'</t>
    </r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</si>
  <si>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ns-elbhrh2s6herwtly</t>
    </r>
  </si>
  <si>
    <t>ロググループキー</t>
  </si>
  <si>
    <t>ディスカバリーサービス</t>
  </si>
  <si>
    <t>ECRVpcエンドポイント1</t>
  </si>
  <si>
    <t>ECRVpcエンドポイント2</t>
  </si>
  <si>
    <t>VpcId</t>
  </si>
  <si>
    <t>ALB-NginxECS用 CloudFormation</t>
    <rPh sb="12" eb="13">
      <t>ヨウ</t>
    </rPh>
    <phoneticPr fontId="1"/>
  </si>
  <si>
    <t>CLF-CICD-OQS-ALB-NginxECS-Template</t>
    <phoneticPr fontId="1"/>
  </si>
  <si>
    <t>ProjectNumber</t>
    <phoneticPr fontId="1"/>
  </si>
  <si>
    <t>ProjectNameUpper</t>
    <phoneticPr fontId="1"/>
  </si>
  <si>
    <t>ProjectNameLower</t>
    <phoneticPr fontId="1"/>
  </si>
  <si>
    <t>Port</t>
    <phoneticPr fontId="1"/>
  </si>
  <si>
    <t>SystemEnvironmentName</t>
    <phoneticPr fontId="1"/>
  </si>
  <si>
    <t>443</t>
    <phoneticPr fontId="1"/>
  </si>
  <si>
    <t>nginx</t>
    <phoneticPr fontId="1"/>
  </si>
  <si>
    <t>NGINX</t>
    <phoneticPr fontId="1"/>
  </si>
  <si>
    <t>ExecutionRoleName</t>
    <phoneticPr fontId="1"/>
  </si>
  <si>
    <t>TaskRoleName</t>
    <phoneticPr fontId="1"/>
  </si>
  <si>
    <t>ClusterNumber</t>
    <phoneticPr fontId="1"/>
  </si>
  <si>
    <t>DesiredCount</t>
    <phoneticPr fontId="1"/>
  </si>
  <si>
    <t>MaxCapacity</t>
    <phoneticPr fontId="1"/>
  </si>
  <si>
    <t>MinCapacity</t>
    <phoneticPr fontId="1"/>
  </si>
  <si>
    <t>TargetValue</t>
    <phoneticPr fontId="1"/>
  </si>
  <si>
    <t>BucketName01</t>
    <phoneticPr fontId="1"/>
  </si>
  <si>
    <t>BuildServiceRoleName</t>
    <phoneticPr fontId="1"/>
  </si>
  <si>
    <t>IAMR-OQS-DEV-WEBCodeBuild01</t>
    <phoneticPr fontId="1"/>
  </si>
  <si>
    <t>build-source-bucket-dev</t>
    <phoneticPr fontId="1"/>
  </si>
  <si>
    <t>CodeBuildSecurityGroupId</t>
    <phoneticPr fontId="1"/>
  </si>
  <si>
    <t>DeployServiceRoleName</t>
    <phoneticPr fontId="1"/>
  </si>
  <si>
    <t>PipelineServiceRoleName</t>
    <phoneticPr fontId="1"/>
  </si>
  <si>
    <t>BucketName02</t>
    <phoneticPr fontId="1"/>
  </si>
  <si>
    <t>ALBName</t>
    <phoneticPr fontId="1"/>
  </si>
  <si>
    <t>CertificateArn</t>
    <phoneticPr fontId="1"/>
  </si>
  <si>
    <t>OQSDEV</t>
    <phoneticPr fontId="1"/>
  </si>
  <si>
    <t>IAMR-OQS-DEV-WEBTaskAction01</t>
    <phoneticPr fontId="1"/>
  </si>
  <si>
    <t>IAMR-OQS-DEV-WEBContainerAction01</t>
    <phoneticPr fontId="1"/>
  </si>
  <si>
    <t>0</t>
    <phoneticPr fontId="1"/>
  </si>
  <si>
    <t>0</t>
    <phoneticPr fontId="1"/>
  </si>
  <si>
    <t>0</t>
    <phoneticPr fontId="1"/>
  </si>
  <si>
    <t>sg-036642b8d8240b67a</t>
    <phoneticPr fontId="1"/>
  </si>
  <si>
    <t>IAMR-OQS-DEV-WEBCodeDeploy02</t>
    <phoneticPr fontId="1"/>
  </si>
  <si>
    <t>IAMR-OQS-DEV-WEBCodePipeline01</t>
    <phoneticPr fontId="1"/>
  </si>
  <si>
    <t>s3-oqs-dev-clf01</t>
    <phoneticPr fontId="1"/>
  </si>
  <si>
    <t>ALB-OQS-DEV-WSPRXY01</t>
    <phoneticPr fontId="1"/>
  </si>
  <si>
    <t>CLF-CICD-OQS-ALB-NginxECS-xxxxx</t>
    <phoneticPr fontId="1"/>
  </si>
  <si>
    <t>Nginxコンテナ用ALBArn</t>
    <phoneticPr fontId="1"/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</si>
  <si>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vpc-xxxxxxxxx</t>
    </r>
    <phoneticPr fontId="1"/>
  </si>
  <si>
    <r>
      <t xml:space="preserve">        - </t>
    </r>
    <r>
      <rPr>
        <sz val="11"/>
        <color rgb="FFCE9178"/>
        <rFont val="Consolas"/>
        <family val="3"/>
      </rPr>
      <t>"subnet-xxxxxxxxx"</t>
    </r>
    <phoneticPr fontId="1"/>
  </si>
  <si>
    <r>
      <t xml:space="preserve">        - </t>
    </r>
    <r>
      <rPr>
        <sz val="11"/>
        <color rgb="FFCE9178"/>
        <rFont val="Consolas"/>
        <family val="3"/>
      </rPr>
      <t>"subnet-xxxxxxxxx"</t>
    </r>
    <phoneticPr fontId="1"/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</si>
  <si>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xxxxxxxxx'</t>
    </r>
    <phoneticPr fontId="1"/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</si>
  <si>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</si>
  <si>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"vpce-xxxxxxxxx"</t>
    </r>
    <phoneticPr fontId="1"/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</si>
  <si>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"vpce-xxxxxxxxx"</t>
    </r>
    <phoneticPr fontId="1"/>
  </si>
  <si>
    <r>
      <t xml:space="preserve">      </t>
    </r>
    <r>
      <rPr>
        <sz val="11"/>
        <color rgb="FF569CD6"/>
        <rFont val="Consolas"/>
        <family val="3"/>
      </rPr>
      <t>ALBWSPRXY01Arn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'xxxxxxxxx'</t>
    </r>
    <phoneticPr fontId="1"/>
  </si>
  <si>
    <t>OPTサブネット1</t>
  </si>
  <si>
    <t>OPTサブネット2</t>
  </si>
  <si>
    <r>
      <t xml:space="preserve">      </t>
    </r>
    <r>
      <rPr>
        <sz val="11"/>
        <color rgb="FF569CD6"/>
        <rFont val="Consolas"/>
        <family val="3"/>
      </rPr>
      <t>ALBWSPRXY01Arn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'arn:aws:elasticloadbalancing:ap-northeast-1:936323190821:loadbalancer/app/ALB-OQS-xxxxxxxxxxxxxxxxxxxxx'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</si>
</sst>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11"/>
      <color rgb="FFCE9178"/>
      <name val="Consolas"/>
      <family val="3"/>
    </font>
    <font>
      <sz val="11"/>
      <color rgb="FFB5CEA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0" borderId="0" xfId="0" applyFont="1" applyBorder="1">
      <alignment vertical="center"/>
    </xf>
    <xf numFmtId="14" fontId="4" fillId="0" borderId="0" xfId="0" applyNumberFormat="1" applyFont="1" applyBorder="1">
      <alignment vertical="center"/>
    </xf>
    <xf numFmtId="49" fontId="6" fillId="0" borderId="1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6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NumberFormat="1" applyFont="1" applyBorder="1" applyAlignment="1">
      <alignment horizontal="left" vertical="center"/>
    </xf>
    <xf numFmtId="9" fontId="4" fillId="0" borderId="1" xfId="2" applyFont="1" applyBorder="1" applyAlignment="1">
      <alignment horizontal="right" vertical="center"/>
    </xf>
    <xf numFmtId="49" fontId="3" fillId="0" borderId="1" xfId="1" applyNumberFormat="1" applyBorder="1">
      <alignment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0" fillId="3" borderId="0" xfId="0" applyFill="1">
      <alignment vertical="center"/>
    </xf>
    <xf numFmtId="0" fontId="9" fillId="0" borderId="4" xfId="0" applyFont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9" fillId="0" borderId="3" xfId="0" applyFont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5" xfId="0" applyFill="1" applyBorder="1">
      <alignment vertical="center"/>
    </xf>
    <xf numFmtId="0" fontId="2" fillId="3" borderId="0" xfId="0" applyFont="1" applyFill="1">
      <alignment vertical="center"/>
    </xf>
    <xf numFmtId="0" fontId="2" fillId="0" borderId="1" xfId="0" applyFont="1" applyFill="1" applyBorder="1" applyAlignment="1">
      <alignment horizontal="left" vertical="center"/>
    </xf>
    <xf numFmtId="0" fontId="10" fillId="0" borderId="2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>
      <alignment vertical="center"/>
    </xf>
    <xf numFmtId="0" fontId="2" fillId="0" borderId="4" xfId="0" applyFont="1" applyBorder="1">
      <alignment vertical="center"/>
    </xf>
    <xf numFmtId="14" fontId="2" fillId="0" borderId="2" xfId="0" applyNumberFormat="1" applyFont="1" applyBorder="1">
      <alignment vertical="center"/>
    </xf>
    <xf numFmtId="14" fontId="2" fillId="0" borderId="4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3" borderId="12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9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11"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2304;&#12471;&#12473;&#12486;&#12512;&#21517;&#12305;&#29872;&#22659;&#21517;_AWS%20Batch&#29992;_CloudFormation_&#12497;&#12521;&#12513;&#12540;&#12479;&#12471;&#12540;&#12488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テスト結果サマリ"/>
      <sheetName val="AWS Batch99999"/>
      <sheetName val="AWS Batch×××××"/>
    </sheetNames>
    <sheetDataSet>
      <sheetData sheetId="0">
        <row r="6">
          <cell r="D6">
            <v>44869</v>
          </cell>
          <cell r="E6" t="str">
            <v>徳住</v>
          </cell>
        </row>
      </sheetData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showGridLines="0" tabSelected="1" workbookViewId="0">
      <selection activeCell="F12" sqref="F12"/>
    </sheetView>
  </sheetViews>
  <sheetFormatPr defaultColWidth="8.90625" defaultRowHeight="15" x14ac:dyDescent="0.2"/>
  <cols>
    <col min="1" max="1" width="2.1796875" style="8" customWidth="1"/>
    <col min="2" max="2" width="5" style="8" customWidth="1"/>
    <col min="3" max="3" width="53.453125" style="8" customWidth="1"/>
    <col min="4" max="5" width="11.453125" style="8" customWidth="1"/>
    <col min="6" max="16384" width="8.90625" style="8"/>
  </cols>
  <sheetData>
    <row r="1" spans="2:5" ht="8.4" customHeight="1" x14ac:dyDescent="0.2"/>
    <row r="2" spans="2:5" ht="15" customHeight="1" x14ac:dyDescent="0.2">
      <c r="B2" s="57" t="s">
        <v>38</v>
      </c>
      <c r="C2" s="57"/>
      <c r="D2" s="10"/>
    </row>
    <row r="3" spans="2:5" ht="15" customHeight="1" x14ac:dyDescent="0.2">
      <c r="B3" s="57"/>
      <c r="C3" s="57"/>
      <c r="D3" s="10"/>
    </row>
    <row r="5" spans="2:5" x14ac:dyDescent="0.2">
      <c r="B5" s="17" t="s">
        <v>41</v>
      </c>
      <c r="C5" s="17" t="s">
        <v>40</v>
      </c>
      <c r="D5" s="17" t="s">
        <v>39</v>
      </c>
      <c r="E5" s="17" t="s">
        <v>42</v>
      </c>
    </row>
    <row r="6" spans="2:5" x14ac:dyDescent="0.2">
      <c r="B6" s="9">
        <f>ROW()-5</f>
        <v>1</v>
      </c>
      <c r="C6" s="9" t="s">
        <v>69</v>
      </c>
      <c r="D6" s="11">
        <v>44869</v>
      </c>
      <c r="E6" s="9" t="s">
        <v>70</v>
      </c>
    </row>
    <row r="7" spans="2:5" x14ac:dyDescent="0.2">
      <c r="B7" s="9">
        <f t="shared" ref="B7:B35" si="0">ROW()-5</f>
        <v>2</v>
      </c>
      <c r="C7" s="9"/>
      <c r="D7" s="11"/>
      <c r="E7" s="9"/>
    </row>
    <row r="8" spans="2:5" x14ac:dyDescent="0.2">
      <c r="B8" s="9">
        <f t="shared" si="0"/>
        <v>3</v>
      </c>
      <c r="C8" s="9"/>
      <c r="D8" s="11"/>
      <c r="E8" s="9"/>
    </row>
    <row r="9" spans="2:5" x14ac:dyDescent="0.2">
      <c r="B9" s="9">
        <f t="shared" si="0"/>
        <v>4</v>
      </c>
      <c r="C9" s="9"/>
      <c r="D9" s="11"/>
      <c r="E9" s="9"/>
    </row>
    <row r="10" spans="2:5" x14ac:dyDescent="0.2">
      <c r="B10" s="9">
        <f t="shared" si="0"/>
        <v>5</v>
      </c>
      <c r="C10" s="9"/>
      <c r="D10" s="11"/>
      <c r="E10" s="9"/>
    </row>
    <row r="11" spans="2:5" x14ac:dyDescent="0.2">
      <c r="B11" s="9">
        <f t="shared" si="0"/>
        <v>6</v>
      </c>
      <c r="C11" s="9"/>
      <c r="D11" s="11"/>
      <c r="E11" s="9"/>
    </row>
    <row r="12" spans="2:5" x14ac:dyDescent="0.2">
      <c r="B12" s="9">
        <f t="shared" si="0"/>
        <v>7</v>
      </c>
      <c r="C12" s="9"/>
      <c r="D12" s="11"/>
      <c r="E12" s="9"/>
    </row>
    <row r="13" spans="2:5" x14ac:dyDescent="0.2">
      <c r="B13" s="9">
        <f t="shared" si="0"/>
        <v>8</v>
      </c>
      <c r="C13" s="9"/>
      <c r="D13" s="11"/>
      <c r="E13" s="9"/>
    </row>
    <row r="14" spans="2:5" x14ac:dyDescent="0.2">
      <c r="B14" s="9">
        <f t="shared" si="0"/>
        <v>9</v>
      </c>
      <c r="C14" s="9"/>
      <c r="D14" s="11"/>
      <c r="E14" s="9"/>
    </row>
    <row r="15" spans="2:5" x14ac:dyDescent="0.2">
      <c r="B15" s="9">
        <f t="shared" si="0"/>
        <v>10</v>
      </c>
      <c r="C15" s="9"/>
      <c r="D15" s="11"/>
      <c r="E15" s="9"/>
    </row>
    <row r="16" spans="2:5" x14ac:dyDescent="0.2">
      <c r="B16" s="9">
        <f t="shared" si="0"/>
        <v>11</v>
      </c>
      <c r="C16" s="9"/>
      <c r="D16" s="11"/>
      <c r="E16" s="9"/>
    </row>
    <row r="17" spans="2:5" x14ac:dyDescent="0.2">
      <c r="B17" s="9">
        <f t="shared" si="0"/>
        <v>12</v>
      </c>
      <c r="C17" s="9"/>
      <c r="D17" s="11"/>
      <c r="E17" s="9"/>
    </row>
    <row r="18" spans="2:5" x14ac:dyDescent="0.2">
      <c r="B18" s="9">
        <f t="shared" si="0"/>
        <v>13</v>
      </c>
      <c r="C18" s="9"/>
      <c r="D18" s="11"/>
      <c r="E18" s="9"/>
    </row>
    <row r="19" spans="2:5" x14ac:dyDescent="0.2">
      <c r="B19" s="9">
        <f t="shared" si="0"/>
        <v>14</v>
      </c>
      <c r="C19" s="9"/>
      <c r="D19" s="11"/>
      <c r="E19" s="9"/>
    </row>
    <row r="20" spans="2:5" x14ac:dyDescent="0.2">
      <c r="B20" s="9">
        <f t="shared" si="0"/>
        <v>15</v>
      </c>
      <c r="C20" s="9"/>
      <c r="D20" s="11"/>
      <c r="E20" s="9"/>
    </row>
    <row r="21" spans="2:5" x14ac:dyDescent="0.2">
      <c r="B21" s="9">
        <f t="shared" si="0"/>
        <v>16</v>
      </c>
      <c r="C21" s="9"/>
      <c r="D21" s="11"/>
      <c r="E21" s="9"/>
    </row>
    <row r="22" spans="2:5" x14ac:dyDescent="0.2">
      <c r="B22" s="9">
        <f t="shared" si="0"/>
        <v>17</v>
      </c>
      <c r="C22" s="9"/>
      <c r="D22" s="11"/>
      <c r="E22" s="9"/>
    </row>
    <row r="23" spans="2:5" x14ac:dyDescent="0.2">
      <c r="B23" s="9">
        <f t="shared" si="0"/>
        <v>18</v>
      </c>
      <c r="C23" s="9"/>
      <c r="D23" s="11"/>
      <c r="E23" s="9"/>
    </row>
    <row r="24" spans="2:5" x14ac:dyDescent="0.2">
      <c r="B24" s="9">
        <f t="shared" si="0"/>
        <v>19</v>
      </c>
      <c r="C24" s="9"/>
      <c r="D24" s="11"/>
      <c r="E24" s="9"/>
    </row>
    <row r="25" spans="2:5" x14ac:dyDescent="0.2">
      <c r="B25" s="9">
        <f t="shared" si="0"/>
        <v>20</v>
      </c>
      <c r="C25" s="9"/>
      <c r="D25" s="11"/>
      <c r="E25" s="9"/>
    </row>
    <row r="26" spans="2:5" x14ac:dyDescent="0.2">
      <c r="B26" s="9">
        <f t="shared" si="0"/>
        <v>21</v>
      </c>
      <c r="C26" s="9"/>
      <c r="D26" s="11"/>
      <c r="E26" s="9"/>
    </row>
    <row r="27" spans="2:5" x14ac:dyDescent="0.2">
      <c r="B27" s="9">
        <f t="shared" si="0"/>
        <v>22</v>
      </c>
      <c r="C27" s="9"/>
      <c r="D27" s="11"/>
      <c r="E27" s="9"/>
    </row>
    <row r="28" spans="2:5" x14ac:dyDescent="0.2">
      <c r="B28" s="9">
        <f t="shared" si="0"/>
        <v>23</v>
      </c>
      <c r="C28" s="9"/>
      <c r="D28" s="11"/>
      <c r="E28" s="9"/>
    </row>
    <row r="29" spans="2:5" x14ac:dyDescent="0.2">
      <c r="B29" s="9">
        <f t="shared" si="0"/>
        <v>24</v>
      </c>
      <c r="C29" s="9"/>
      <c r="D29" s="11"/>
      <c r="E29" s="9"/>
    </row>
    <row r="30" spans="2:5" x14ac:dyDescent="0.2">
      <c r="B30" s="9">
        <f t="shared" si="0"/>
        <v>25</v>
      </c>
      <c r="C30" s="9"/>
      <c r="D30" s="11"/>
      <c r="E30" s="9"/>
    </row>
    <row r="31" spans="2:5" x14ac:dyDescent="0.2">
      <c r="B31" s="9">
        <f t="shared" si="0"/>
        <v>26</v>
      </c>
      <c r="C31" s="9"/>
      <c r="D31" s="11"/>
      <c r="E31" s="9"/>
    </row>
    <row r="32" spans="2:5" x14ac:dyDescent="0.2">
      <c r="B32" s="9">
        <f t="shared" si="0"/>
        <v>27</v>
      </c>
      <c r="C32" s="9"/>
      <c r="D32" s="11"/>
      <c r="E32" s="9"/>
    </row>
    <row r="33" spans="2:5" x14ac:dyDescent="0.2">
      <c r="B33" s="9">
        <f t="shared" si="0"/>
        <v>28</v>
      </c>
      <c r="C33" s="9"/>
      <c r="D33" s="11"/>
      <c r="E33" s="9"/>
    </row>
    <row r="34" spans="2:5" x14ac:dyDescent="0.2">
      <c r="B34" s="9">
        <f t="shared" si="0"/>
        <v>29</v>
      </c>
      <c r="C34" s="9"/>
      <c r="D34" s="11"/>
      <c r="E34" s="9"/>
    </row>
    <row r="35" spans="2:5" x14ac:dyDescent="0.2">
      <c r="B35" s="9">
        <f t="shared" si="0"/>
        <v>30</v>
      </c>
      <c r="C35" s="9"/>
      <c r="D35" s="11"/>
      <c r="E35" s="9"/>
    </row>
    <row r="36" spans="2:5" s="18" customFormat="1" x14ac:dyDescent="0.2">
      <c r="C36" s="19"/>
    </row>
    <row r="37" spans="2:5" s="18" customFormat="1" x14ac:dyDescent="0.2">
      <c r="C37" s="19"/>
    </row>
    <row r="38" spans="2:5" s="18" customFormat="1" x14ac:dyDescent="0.2">
      <c r="C38" s="19"/>
    </row>
    <row r="39" spans="2:5" s="18" customFormat="1" x14ac:dyDescent="0.2">
      <c r="C39" s="19"/>
    </row>
    <row r="40" spans="2:5" s="18" customFormat="1" x14ac:dyDescent="0.2">
      <c r="C40" s="19"/>
    </row>
    <row r="41" spans="2:5" s="18" customFormat="1" x14ac:dyDescent="0.2">
      <c r="C41" s="19"/>
    </row>
    <row r="42" spans="2:5" s="18" customFormat="1" x14ac:dyDescent="0.2">
      <c r="C42" s="19"/>
    </row>
    <row r="43" spans="2:5" s="18" customFormat="1" x14ac:dyDescent="0.2">
      <c r="C43" s="19"/>
    </row>
    <row r="44" spans="2:5" s="18" customFormat="1" x14ac:dyDescent="0.2">
      <c r="C44" s="19"/>
    </row>
    <row r="45" spans="2:5" s="18" customFormat="1" x14ac:dyDescent="0.2">
      <c r="C45" s="19"/>
    </row>
  </sheetData>
  <mergeCells count="1">
    <mergeCell ref="B2:C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showGridLines="0" workbookViewId="0"/>
  </sheetViews>
  <sheetFormatPr defaultColWidth="8.90625" defaultRowHeight="15" x14ac:dyDescent="0.2"/>
  <cols>
    <col min="1" max="1" width="2.36328125" style="8" customWidth="1"/>
    <col min="2" max="2" width="8.90625" style="8"/>
    <col min="3" max="3" width="11.90625" style="8" bestFit="1" customWidth="1"/>
    <col min="4" max="16384" width="8.90625" style="8"/>
  </cols>
  <sheetData>
    <row r="1" spans="2:7" ht="8" customHeight="1" x14ac:dyDescent="0.2"/>
    <row r="2" spans="2:7" x14ac:dyDescent="0.2">
      <c r="B2" s="8" t="s">
        <v>64</v>
      </c>
    </row>
    <row r="4" spans="2:7" x14ac:dyDescent="0.2">
      <c r="B4" s="17" t="s">
        <v>44</v>
      </c>
      <c r="C4" s="17" t="s">
        <v>29</v>
      </c>
      <c r="D4" s="17" t="s">
        <v>60</v>
      </c>
      <c r="E4" s="17" t="s">
        <v>61</v>
      </c>
      <c r="F4" s="17" t="s">
        <v>62</v>
      </c>
      <c r="G4" s="17" t="s">
        <v>63</v>
      </c>
    </row>
    <row r="5" spans="2:7" x14ac:dyDescent="0.2">
      <c r="B5" s="9"/>
      <c r="C5" s="26" t="str">
        <f ca="1">'ALB-NginxECS×××××'!B3</f>
        <v>ALB-NginxECS×××××</v>
      </c>
      <c r="D5" s="9"/>
      <c r="E5" s="9"/>
      <c r="F5" s="9"/>
      <c r="G5" s="9"/>
    </row>
    <row r="6" spans="2:7" x14ac:dyDescent="0.2">
      <c r="C6" s="25"/>
    </row>
    <row r="7" spans="2:7" x14ac:dyDescent="0.2">
      <c r="C7" s="25"/>
    </row>
    <row r="8" spans="2:7" x14ac:dyDescent="0.2">
      <c r="B8" s="58" t="s">
        <v>65</v>
      </c>
      <c r="C8" s="58"/>
      <c r="D8" s="9"/>
      <c r="E8" s="9"/>
      <c r="F8" s="9"/>
      <c r="G8" s="9"/>
    </row>
    <row r="11" spans="2:7" x14ac:dyDescent="0.2">
      <c r="C11" s="25"/>
    </row>
    <row r="12" spans="2:7" x14ac:dyDescent="0.2">
      <c r="C12" s="25"/>
    </row>
    <row r="13" spans="2:7" x14ac:dyDescent="0.2">
      <c r="C13" s="25"/>
    </row>
  </sheetData>
  <mergeCells count="1">
    <mergeCell ref="B8:C8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54"/>
  <sheetViews>
    <sheetView showGridLines="0" zoomScaleNormal="100" workbookViewId="0">
      <selection activeCell="C3" sqref="C3:F5"/>
    </sheetView>
  </sheetViews>
  <sheetFormatPr defaultColWidth="8.90625" defaultRowHeight="16" x14ac:dyDescent="0.2"/>
  <cols>
    <col min="1" max="1" width="1.453125" style="1" customWidth="1"/>
    <col min="2" max="2" width="24.453125" style="1" customWidth="1"/>
    <col min="3" max="3" width="29.453125" style="1" bestFit="1" customWidth="1"/>
    <col min="4" max="4" width="72.1796875" style="1" customWidth="1"/>
    <col min="5" max="5" width="28.6328125" style="1" customWidth="1"/>
    <col min="6" max="6" width="11.36328125" style="1" customWidth="1"/>
    <col min="7" max="8" width="10.90625" style="1" customWidth="1"/>
    <col min="9" max="9" width="11.36328125" style="1" customWidth="1"/>
    <col min="10" max="10" width="13.08984375" style="1" bestFit="1" customWidth="1"/>
    <col min="11" max="11" width="11.36328125" style="1" customWidth="1"/>
    <col min="12" max="12" width="28.6328125" style="1" customWidth="1"/>
    <col min="13" max="14" width="8.90625" style="1"/>
    <col min="15" max="15" width="9" style="1" customWidth="1"/>
    <col min="16" max="16384" width="8.90625" style="1"/>
  </cols>
  <sheetData>
    <row r="1" spans="1:12" ht="7.25" customHeight="1" x14ac:dyDescent="0.2"/>
    <row r="2" spans="1:12" x14ac:dyDescent="0.2">
      <c r="B2" s="7" t="s">
        <v>29</v>
      </c>
      <c r="C2" s="60" t="s">
        <v>33</v>
      </c>
      <c r="D2" s="60"/>
      <c r="E2" s="60"/>
      <c r="F2" s="60"/>
      <c r="G2" s="7" t="s">
        <v>22</v>
      </c>
      <c r="H2" s="7" t="s">
        <v>23</v>
      </c>
      <c r="I2" s="7" t="s">
        <v>31</v>
      </c>
      <c r="J2" s="7" t="s">
        <v>34</v>
      </c>
    </row>
    <row r="3" spans="1:12" x14ac:dyDescent="0.2">
      <c r="B3" s="59" t="str">
        <f ca="1">RIGHT(CELL("filename",C3),LEN(CELL("filename",C3))-FIND("]",CELL("filename",C3)))</f>
        <v>ALB-NginxECS99999</v>
      </c>
      <c r="C3" s="61" t="s">
        <v>124</v>
      </c>
      <c r="D3" s="61"/>
      <c r="E3" s="61"/>
      <c r="F3" s="61"/>
      <c r="G3" s="59" t="s">
        <v>68</v>
      </c>
      <c r="H3" s="59" t="s">
        <v>24</v>
      </c>
      <c r="I3" s="2" t="str">
        <f>改訂履歴!E6&amp;""</f>
        <v>徳住</v>
      </c>
      <c r="J3" s="12">
        <f>改訂履歴!D6</f>
        <v>44869</v>
      </c>
    </row>
    <row r="4" spans="1:12" ht="20.399999999999999" customHeight="1" x14ac:dyDescent="0.2">
      <c r="B4" s="59"/>
      <c r="C4" s="61"/>
      <c r="D4" s="61"/>
      <c r="E4" s="61"/>
      <c r="F4" s="61"/>
      <c r="G4" s="59"/>
      <c r="H4" s="59"/>
      <c r="I4" s="7" t="s">
        <v>32</v>
      </c>
      <c r="J4" s="7" t="s">
        <v>30</v>
      </c>
    </row>
    <row r="5" spans="1:12" ht="20.399999999999999" customHeight="1" x14ac:dyDescent="0.2">
      <c r="B5" s="59"/>
      <c r="C5" s="61"/>
      <c r="D5" s="61"/>
      <c r="E5" s="61"/>
      <c r="F5" s="61"/>
      <c r="G5" s="59"/>
      <c r="H5" s="59"/>
      <c r="I5" s="4" t="e">
        <f>INDEX(改訂履歴!D7:D45:'改訂履歴'!D7:D45,MATCH("",改訂履歴!D7:D45:'改訂履歴'!D7:D45,-1),1)</f>
        <v>#N/A</v>
      </c>
      <c r="J5" s="16" t="e">
        <f>LOOKUP(10^15,改訂履歴!C36:C45:'改訂履歴'!C36:C45)</f>
        <v>#N/A</v>
      </c>
    </row>
    <row r="7" spans="1:12" x14ac:dyDescent="0.2">
      <c r="B7" s="67" t="s">
        <v>25</v>
      </c>
      <c r="C7" s="67"/>
      <c r="D7" s="67"/>
      <c r="E7" s="67"/>
      <c r="F7" s="67" t="s">
        <v>43</v>
      </c>
      <c r="G7" s="67"/>
      <c r="H7" s="67"/>
      <c r="I7" s="67"/>
      <c r="J7" s="67"/>
      <c r="K7" s="67"/>
      <c r="L7" s="67"/>
    </row>
    <row r="8" spans="1:12" x14ac:dyDescent="0.2">
      <c r="A8" s="5"/>
      <c r="B8" s="7" t="s">
        <v>26</v>
      </c>
      <c r="C8" s="7" t="s">
        <v>27</v>
      </c>
      <c r="D8" s="15" t="s">
        <v>6</v>
      </c>
      <c r="E8" s="7" t="s">
        <v>50</v>
      </c>
      <c r="F8" s="7" t="s">
        <v>44</v>
      </c>
      <c r="G8" s="7" t="s">
        <v>45</v>
      </c>
      <c r="H8" s="7" t="s">
        <v>46</v>
      </c>
      <c r="I8" s="7" t="s">
        <v>47</v>
      </c>
      <c r="J8" s="7" t="s">
        <v>48</v>
      </c>
      <c r="K8" s="7" t="s">
        <v>49</v>
      </c>
      <c r="L8" s="7" t="s">
        <v>50</v>
      </c>
    </row>
    <row r="9" spans="1:12" x14ac:dyDescent="0.2">
      <c r="A9" s="5"/>
      <c r="B9" s="59" t="s">
        <v>0</v>
      </c>
      <c r="C9" s="2" t="s">
        <v>1</v>
      </c>
      <c r="D9" s="3" t="s">
        <v>35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2">
      <c r="A10" s="5"/>
      <c r="B10" s="59"/>
      <c r="C10" s="2" t="s">
        <v>2</v>
      </c>
      <c r="D10" s="31"/>
      <c r="E10" s="2"/>
      <c r="F10" s="2">
        <f t="shared" ref="F10:F44" si="0">ROW()-8</f>
        <v>2</v>
      </c>
      <c r="G10" s="2"/>
      <c r="H10" s="12"/>
      <c r="I10" s="2"/>
      <c r="J10" s="2"/>
      <c r="K10" s="2"/>
      <c r="L10" s="2"/>
    </row>
    <row r="11" spans="1:12" x14ac:dyDescent="0.2">
      <c r="A11" s="5"/>
      <c r="B11" s="2" t="s">
        <v>3</v>
      </c>
      <c r="C11" s="21" t="s">
        <v>3</v>
      </c>
      <c r="D11" s="3" t="s">
        <v>125</v>
      </c>
      <c r="E11" s="23"/>
      <c r="F11" s="2">
        <f t="shared" si="0"/>
        <v>3</v>
      </c>
      <c r="G11" s="2"/>
      <c r="H11" s="12"/>
      <c r="I11" s="2"/>
      <c r="J11" s="2"/>
      <c r="K11" s="2"/>
      <c r="L11" s="2"/>
    </row>
    <row r="12" spans="1:12" x14ac:dyDescent="0.2">
      <c r="A12" s="5"/>
      <c r="B12" s="59" t="s">
        <v>4</v>
      </c>
      <c r="C12" s="22" t="s">
        <v>126</v>
      </c>
      <c r="D12" s="13"/>
      <c r="E12" s="23"/>
      <c r="F12" s="2">
        <f t="shared" si="0"/>
        <v>4</v>
      </c>
      <c r="G12" s="2"/>
      <c r="H12" s="12"/>
      <c r="I12" s="2"/>
      <c r="J12" s="2"/>
      <c r="K12" s="2"/>
      <c r="L12" s="2"/>
    </row>
    <row r="13" spans="1:12" x14ac:dyDescent="0.2">
      <c r="A13" s="5"/>
      <c r="B13" s="59"/>
      <c r="C13" s="22" t="s">
        <v>127</v>
      </c>
      <c r="D13" s="13" t="s">
        <v>133</v>
      </c>
      <c r="E13" s="23"/>
      <c r="F13" s="32">
        <f t="shared" si="0"/>
        <v>5</v>
      </c>
      <c r="G13" s="32"/>
      <c r="H13" s="12"/>
      <c r="I13" s="32"/>
      <c r="J13" s="32"/>
      <c r="K13" s="32"/>
      <c r="L13" s="32"/>
    </row>
    <row r="14" spans="1:12" x14ac:dyDescent="0.2">
      <c r="A14" s="5"/>
      <c r="B14" s="59"/>
      <c r="C14" s="22" t="s">
        <v>128</v>
      </c>
      <c r="D14" s="13" t="s">
        <v>132</v>
      </c>
      <c r="E14" s="23"/>
      <c r="F14" s="2">
        <f t="shared" si="0"/>
        <v>6</v>
      </c>
      <c r="G14" s="2"/>
      <c r="H14" s="12"/>
      <c r="I14" s="2"/>
      <c r="J14" s="2"/>
      <c r="K14" s="2"/>
      <c r="L14" s="2"/>
    </row>
    <row r="15" spans="1:12" x14ac:dyDescent="0.2">
      <c r="A15" s="5"/>
      <c r="B15" s="59"/>
      <c r="C15" s="22" t="s">
        <v>129</v>
      </c>
      <c r="D15" s="14" t="s">
        <v>131</v>
      </c>
      <c r="E15" s="23"/>
      <c r="F15" s="2">
        <f t="shared" si="0"/>
        <v>7</v>
      </c>
      <c r="G15" s="2"/>
      <c r="H15" s="12"/>
      <c r="I15" s="2"/>
      <c r="J15" s="2"/>
      <c r="K15" s="2"/>
      <c r="L15" s="2"/>
    </row>
    <row r="16" spans="1:12" x14ac:dyDescent="0.2">
      <c r="A16" s="5"/>
      <c r="B16" s="59"/>
      <c r="C16" s="22" t="s">
        <v>130</v>
      </c>
      <c r="D16" s="13" t="s">
        <v>151</v>
      </c>
      <c r="E16" s="23"/>
      <c r="F16" s="2">
        <f t="shared" si="0"/>
        <v>8</v>
      </c>
      <c r="G16" s="2"/>
      <c r="H16" s="12"/>
      <c r="I16" s="2"/>
      <c r="J16" s="2"/>
      <c r="K16" s="2"/>
      <c r="L16" s="2"/>
    </row>
    <row r="17" spans="1:12" x14ac:dyDescent="0.2">
      <c r="A17" s="5"/>
      <c r="B17" s="59"/>
      <c r="C17" s="22" t="s">
        <v>134</v>
      </c>
      <c r="D17" s="13" t="s">
        <v>152</v>
      </c>
      <c r="E17" s="23"/>
      <c r="F17" s="2">
        <f t="shared" si="0"/>
        <v>9</v>
      </c>
      <c r="G17" s="2"/>
      <c r="H17" s="12"/>
      <c r="I17" s="2"/>
      <c r="J17" s="2"/>
      <c r="K17" s="2"/>
      <c r="L17" s="2"/>
    </row>
    <row r="18" spans="1:12" x14ac:dyDescent="0.2">
      <c r="A18" s="5"/>
      <c r="B18" s="59"/>
      <c r="C18" s="22" t="s">
        <v>135</v>
      </c>
      <c r="D18" s="14" t="s">
        <v>153</v>
      </c>
      <c r="E18" s="23"/>
      <c r="F18" s="2">
        <f t="shared" si="0"/>
        <v>10</v>
      </c>
      <c r="G18" s="2"/>
      <c r="H18" s="12"/>
      <c r="I18" s="2"/>
      <c r="J18" s="2"/>
      <c r="K18" s="2"/>
      <c r="L18" s="2"/>
    </row>
    <row r="19" spans="1:12" x14ac:dyDescent="0.2">
      <c r="A19" s="5"/>
      <c r="B19" s="59"/>
      <c r="C19" s="22" t="s">
        <v>136</v>
      </c>
      <c r="D19" s="13">
        <v>1</v>
      </c>
      <c r="E19" s="23"/>
      <c r="F19" s="2">
        <f t="shared" si="0"/>
        <v>11</v>
      </c>
      <c r="G19" s="2"/>
      <c r="H19" s="12"/>
      <c r="I19" s="2"/>
      <c r="J19" s="2"/>
      <c r="K19" s="2"/>
      <c r="L19" s="2"/>
    </row>
    <row r="20" spans="1:12" x14ac:dyDescent="0.2">
      <c r="A20" s="5"/>
      <c r="B20" s="59"/>
      <c r="C20" s="22" t="s">
        <v>137</v>
      </c>
      <c r="D20" s="14" t="s">
        <v>154</v>
      </c>
      <c r="E20" s="23"/>
      <c r="F20" s="2">
        <f t="shared" si="0"/>
        <v>12</v>
      </c>
      <c r="G20" s="2"/>
      <c r="H20" s="12"/>
      <c r="I20" s="2"/>
      <c r="J20" s="2"/>
      <c r="K20" s="2"/>
      <c r="L20" s="2"/>
    </row>
    <row r="21" spans="1:12" x14ac:dyDescent="0.2">
      <c r="A21" s="5"/>
      <c r="B21" s="59"/>
      <c r="C21" s="22" t="s">
        <v>138</v>
      </c>
      <c r="D21" s="14" t="s">
        <v>155</v>
      </c>
      <c r="E21" s="23"/>
      <c r="F21" s="2">
        <f t="shared" si="0"/>
        <v>13</v>
      </c>
      <c r="G21" s="2"/>
      <c r="H21" s="12"/>
      <c r="I21" s="2"/>
      <c r="J21" s="2"/>
      <c r="K21" s="2"/>
      <c r="L21" s="2"/>
    </row>
    <row r="22" spans="1:12" x14ac:dyDescent="0.2">
      <c r="A22" s="5"/>
      <c r="B22" s="59"/>
      <c r="C22" s="22" t="s">
        <v>139</v>
      </c>
      <c r="D22" s="14" t="s">
        <v>156</v>
      </c>
      <c r="E22" s="23"/>
      <c r="F22" s="2">
        <f t="shared" si="0"/>
        <v>14</v>
      </c>
      <c r="G22" s="2"/>
      <c r="H22" s="12"/>
      <c r="I22" s="2"/>
      <c r="J22" s="2"/>
      <c r="K22" s="2"/>
      <c r="L22" s="2"/>
    </row>
    <row r="23" spans="1:12" x14ac:dyDescent="0.2">
      <c r="A23" s="5"/>
      <c r="B23" s="59"/>
      <c r="C23" s="22" t="s">
        <v>140</v>
      </c>
      <c r="D23" s="55">
        <v>70</v>
      </c>
      <c r="E23" s="23"/>
      <c r="F23" s="2">
        <f t="shared" si="0"/>
        <v>15</v>
      </c>
      <c r="G23" s="2"/>
      <c r="H23" s="12"/>
      <c r="I23" s="2"/>
      <c r="J23" s="2"/>
      <c r="K23" s="2"/>
      <c r="L23" s="2"/>
    </row>
    <row r="24" spans="1:12" x14ac:dyDescent="0.2">
      <c r="A24" s="5"/>
      <c r="B24" s="59"/>
      <c r="C24" s="22" t="s">
        <v>141</v>
      </c>
      <c r="D24" s="14" t="s">
        <v>144</v>
      </c>
      <c r="E24" s="23"/>
      <c r="F24" s="2">
        <f t="shared" si="0"/>
        <v>16</v>
      </c>
      <c r="G24" s="2"/>
      <c r="H24" s="12"/>
      <c r="I24" s="2"/>
      <c r="J24" s="2"/>
      <c r="K24" s="2"/>
      <c r="L24" s="2"/>
    </row>
    <row r="25" spans="1:12" x14ac:dyDescent="0.2">
      <c r="A25" s="5"/>
      <c r="B25" s="59"/>
      <c r="C25" s="22" t="s">
        <v>142</v>
      </c>
      <c r="D25" s="14" t="s">
        <v>143</v>
      </c>
      <c r="E25" s="23"/>
      <c r="F25" s="2">
        <f t="shared" si="0"/>
        <v>17</v>
      </c>
      <c r="G25" s="2"/>
      <c r="H25" s="12"/>
      <c r="I25" s="2"/>
      <c r="J25" s="2"/>
      <c r="K25" s="2"/>
      <c r="L25" s="2"/>
    </row>
    <row r="26" spans="1:12" x14ac:dyDescent="0.2">
      <c r="B26" s="59"/>
      <c r="C26" s="22" t="s">
        <v>145</v>
      </c>
      <c r="D26" s="13" t="s">
        <v>157</v>
      </c>
      <c r="E26" s="23"/>
      <c r="F26" s="2">
        <f t="shared" si="0"/>
        <v>18</v>
      </c>
      <c r="G26" s="2"/>
      <c r="H26" s="12"/>
      <c r="I26" s="2"/>
      <c r="J26" s="2"/>
      <c r="K26" s="2"/>
      <c r="L26" s="2"/>
    </row>
    <row r="27" spans="1:12" x14ac:dyDescent="0.2">
      <c r="B27" s="59"/>
      <c r="C27" s="22" t="s">
        <v>146</v>
      </c>
      <c r="D27" s="14" t="s">
        <v>158</v>
      </c>
      <c r="E27" s="23"/>
      <c r="F27" s="2">
        <f t="shared" si="0"/>
        <v>19</v>
      </c>
      <c r="G27" s="2"/>
      <c r="H27" s="12"/>
      <c r="I27" s="2"/>
      <c r="J27" s="2"/>
      <c r="K27" s="2"/>
      <c r="L27" s="2"/>
    </row>
    <row r="28" spans="1:12" x14ac:dyDescent="0.2">
      <c r="B28" s="59"/>
      <c r="C28" s="22" t="s">
        <v>147</v>
      </c>
      <c r="D28" s="13" t="s">
        <v>159</v>
      </c>
      <c r="E28" s="23"/>
      <c r="F28" s="41">
        <f t="shared" si="0"/>
        <v>20</v>
      </c>
      <c r="G28" s="41"/>
      <c r="H28" s="12"/>
      <c r="I28" s="41"/>
      <c r="J28" s="41"/>
      <c r="K28" s="41"/>
      <c r="L28" s="41"/>
    </row>
    <row r="29" spans="1:12" x14ac:dyDescent="0.2">
      <c r="B29" s="59"/>
      <c r="C29" s="22" t="s">
        <v>148</v>
      </c>
      <c r="D29" s="14" t="s">
        <v>160</v>
      </c>
      <c r="E29" s="23"/>
      <c r="F29" s="41">
        <f t="shared" si="0"/>
        <v>21</v>
      </c>
      <c r="G29" s="41"/>
      <c r="H29" s="12"/>
      <c r="I29" s="41"/>
      <c r="J29" s="41"/>
      <c r="K29" s="41"/>
      <c r="L29" s="41"/>
    </row>
    <row r="30" spans="1:12" x14ac:dyDescent="0.2">
      <c r="B30" s="59"/>
      <c r="C30" s="22" t="s">
        <v>149</v>
      </c>
      <c r="D30" s="13" t="s">
        <v>161</v>
      </c>
      <c r="E30" s="23"/>
      <c r="F30" s="41">
        <f t="shared" si="0"/>
        <v>22</v>
      </c>
      <c r="G30" s="41"/>
      <c r="H30" s="12"/>
      <c r="I30" s="41"/>
      <c r="J30" s="41"/>
      <c r="K30" s="41"/>
      <c r="L30" s="41"/>
    </row>
    <row r="31" spans="1:12" x14ac:dyDescent="0.2">
      <c r="B31" s="59"/>
      <c r="C31" s="22" t="s">
        <v>150</v>
      </c>
      <c r="D31" s="14"/>
      <c r="E31" s="23"/>
      <c r="F31" s="41">
        <f t="shared" si="0"/>
        <v>23</v>
      </c>
      <c r="G31" s="41"/>
      <c r="H31" s="12"/>
      <c r="I31" s="41"/>
      <c r="J31" s="41"/>
      <c r="K31" s="41"/>
      <c r="L31" s="41"/>
    </row>
    <row r="32" spans="1:12" x14ac:dyDescent="0.2">
      <c r="B32" s="59" t="s">
        <v>8</v>
      </c>
      <c r="C32" s="2" t="s">
        <v>5</v>
      </c>
      <c r="D32" s="24" t="s">
        <v>54</v>
      </c>
      <c r="E32" s="2"/>
      <c r="F32" s="2">
        <f t="shared" si="0"/>
        <v>24</v>
      </c>
      <c r="G32" s="2"/>
      <c r="H32" s="12"/>
      <c r="I32" s="2"/>
      <c r="J32" s="2"/>
      <c r="K32" s="2"/>
      <c r="L32" s="2"/>
    </row>
    <row r="33" spans="2:12" x14ac:dyDescent="0.2">
      <c r="B33" s="59"/>
      <c r="C33" s="2" t="s">
        <v>6</v>
      </c>
      <c r="D33" s="3" t="s">
        <v>55</v>
      </c>
      <c r="E33" s="2"/>
      <c r="F33" s="2">
        <f t="shared" si="0"/>
        <v>25</v>
      </c>
      <c r="G33" s="2"/>
      <c r="H33" s="12"/>
      <c r="I33" s="2"/>
      <c r="J33" s="2"/>
      <c r="K33" s="2"/>
      <c r="L33" s="2"/>
    </row>
    <row r="34" spans="2:12" x14ac:dyDescent="0.2">
      <c r="B34" s="59" t="s">
        <v>51</v>
      </c>
      <c r="C34" s="2" t="s">
        <v>7</v>
      </c>
      <c r="D34" s="3" t="s">
        <v>56</v>
      </c>
      <c r="E34" s="2"/>
      <c r="F34" s="2">
        <f t="shared" si="0"/>
        <v>26</v>
      </c>
      <c r="G34" s="2"/>
      <c r="H34" s="12"/>
      <c r="I34" s="2"/>
      <c r="J34" s="2"/>
      <c r="K34" s="2"/>
      <c r="L34" s="2"/>
    </row>
    <row r="35" spans="2:12" x14ac:dyDescent="0.2">
      <c r="B35" s="59"/>
      <c r="C35" s="2" t="s">
        <v>6</v>
      </c>
      <c r="D35" s="3" t="s">
        <v>57</v>
      </c>
      <c r="E35" s="2"/>
      <c r="F35" s="2">
        <f t="shared" si="0"/>
        <v>27</v>
      </c>
      <c r="G35" s="2"/>
      <c r="H35" s="12"/>
      <c r="I35" s="2"/>
      <c r="J35" s="2"/>
      <c r="K35" s="2"/>
      <c r="L35" s="2"/>
    </row>
    <row r="36" spans="2:12" x14ac:dyDescent="0.2">
      <c r="B36" s="59" t="s">
        <v>52</v>
      </c>
      <c r="C36" s="2" t="s">
        <v>7</v>
      </c>
      <c r="D36" s="3" t="s">
        <v>58</v>
      </c>
      <c r="E36" s="2"/>
      <c r="F36" s="2">
        <f t="shared" si="0"/>
        <v>28</v>
      </c>
      <c r="G36" s="2"/>
      <c r="H36" s="12"/>
      <c r="I36" s="2"/>
      <c r="J36" s="2"/>
      <c r="K36" s="2"/>
      <c r="L36" s="2"/>
    </row>
    <row r="37" spans="2:12" x14ac:dyDescent="0.2">
      <c r="B37" s="59"/>
      <c r="C37" s="2" t="s">
        <v>6</v>
      </c>
      <c r="D37" s="3" t="s">
        <v>59</v>
      </c>
      <c r="E37" s="2"/>
      <c r="F37" s="2">
        <f t="shared" si="0"/>
        <v>29</v>
      </c>
      <c r="G37" s="2"/>
      <c r="H37" s="12"/>
      <c r="I37" s="2"/>
      <c r="J37" s="2"/>
      <c r="K37" s="2"/>
      <c r="L37" s="2"/>
    </row>
    <row r="38" spans="2:12" x14ac:dyDescent="0.2">
      <c r="B38" s="59" t="s">
        <v>9</v>
      </c>
      <c r="C38" s="2" t="s">
        <v>11</v>
      </c>
      <c r="D38" s="3" t="s">
        <v>10</v>
      </c>
      <c r="E38" s="2"/>
      <c r="F38" s="2">
        <f t="shared" si="0"/>
        <v>30</v>
      </c>
      <c r="G38" s="2"/>
      <c r="H38" s="12"/>
      <c r="I38" s="2"/>
      <c r="J38" s="2"/>
      <c r="K38" s="2"/>
      <c r="L38" s="2"/>
    </row>
    <row r="39" spans="2:12" x14ac:dyDescent="0.2">
      <c r="B39" s="59"/>
      <c r="C39" s="2" t="s">
        <v>28</v>
      </c>
      <c r="D39" s="3" t="s">
        <v>12</v>
      </c>
      <c r="E39" s="2"/>
      <c r="F39" s="2">
        <f t="shared" si="0"/>
        <v>31</v>
      </c>
      <c r="G39" s="2"/>
      <c r="H39" s="12"/>
      <c r="I39" s="2"/>
      <c r="J39" s="2"/>
      <c r="K39" s="2"/>
      <c r="L39" s="2"/>
    </row>
    <row r="40" spans="2:12" x14ac:dyDescent="0.2">
      <c r="B40" s="2" t="s">
        <v>13</v>
      </c>
      <c r="C40" s="2" t="s">
        <v>14</v>
      </c>
      <c r="D40" s="3" t="s">
        <v>36</v>
      </c>
      <c r="E40" s="2"/>
      <c r="F40" s="2">
        <f t="shared" si="0"/>
        <v>32</v>
      </c>
      <c r="G40" s="2"/>
      <c r="H40" s="12"/>
      <c r="I40" s="2"/>
      <c r="J40" s="2"/>
      <c r="K40" s="2"/>
      <c r="L40" s="2"/>
    </row>
    <row r="41" spans="2:12" x14ac:dyDescent="0.2">
      <c r="B41" s="59" t="s">
        <v>15</v>
      </c>
      <c r="C41" s="2" t="s">
        <v>16</v>
      </c>
      <c r="D41" s="3" t="s">
        <v>37</v>
      </c>
      <c r="E41" s="2"/>
      <c r="F41" s="2">
        <f t="shared" si="0"/>
        <v>33</v>
      </c>
      <c r="G41" s="2"/>
      <c r="H41" s="12"/>
      <c r="I41" s="2"/>
      <c r="J41" s="2"/>
      <c r="K41" s="2"/>
      <c r="L41" s="2"/>
    </row>
    <row r="42" spans="2:12" x14ac:dyDescent="0.2">
      <c r="B42" s="59"/>
      <c r="C42" s="2" t="s">
        <v>17</v>
      </c>
      <c r="D42" s="3" t="s">
        <v>18</v>
      </c>
      <c r="E42" s="2"/>
      <c r="F42" s="2">
        <f t="shared" si="0"/>
        <v>34</v>
      </c>
      <c r="G42" s="2"/>
      <c r="H42" s="12"/>
      <c r="I42" s="2"/>
      <c r="J42" s="2"/>
      <c r="K42" s="2"/>
      <c r="L42" s="2"/>
    </row>
    <row r="43" spans="2:12" ht="15" customHeight="1" x14ac:dyDescent="0.2">
      <c r="B43" s="59"/>
      <c r="C43" s="2" t="s">
        <v>19</v>
      </c>
      <c r="D43" s="3" t="s">
        <v>18</v>
      </c>
      <c r="E43" s="2"/>
      <c r="F43" s="2">
        <f t="shared" si="0"/>
        <v>35</v>
      </c>
      <c r="G43" s="2"/>
      <c r="H43" s="12"/>
      <c r="I43" s="2"/>
      <c r="J43" s="2"/>
      <c r="K43" s="2"/>
      <c r="L43" s="2"/>
    </row>
    <row r="44" spans="2:12" ht="15" customHeight="1" x14ac:dyDescent="0.2">
      <c r="B44" s="59"/>
      <c r="C44" s="68" t="s">
        <v>53</v>
      </c>
      <c r="D44" s="3"/>
      <c r="E44" s="2"/>
      <c r="F44" s="62">
        <f t="shared" si="0"/>
        <v>36</v>
      </c>
      <c r="G44" s="62"/>
      <c r="H44" s="64"/>
      <c r="I44" s="62"/>
      <c r="J44" s="62"/>
      <c r="K44" s="62"/>
      <c r="L44" s="62"/>
    </row>
    <row r="45" spans="2:12" x14ac:dyDescent="0.2">
      <c r="B45" s="59"/>
      <c r="C45" s="69"/>
      <c r="D45" s="3" t="s">
        <v>21</v>
      </c>
      <c r="E45" s="2"/>
      <c r="F45" s="63"/>
      <c r="G45" s="63"/>
      <c r="H45" s="65"/>
      <c r="I45" s="63"/>
      <c r="J45" s="63"/>
      <c r="K45" s="63"/>
      <c r="L45" s="63"/>
    </row>
    <row r="46" spans="2:12" x14ac:dyDescent="0.2">
      <c r="B46" s="59"/>
      <c r="C46" s="70"/>
      <c r="D46" s="3" t="s">
        <v>20</v>
      </c>
      <c r="E46" s="2"/>
      <c r="F46" s="28">
        <f>ROW()-9</f>
        <v>37</v>
      </c>
      <c r="G46" s="28"/>
      <c r="H46" s="12"/>
      <c r="I46" s="28"/>
      <c r="J46" s="28"/>
      <c r="K46" s="28"/>
      <c r="L46" s="28"/>
    </row>
    <row r="47" spans="2:12" ht="48" x14ac:dyDescent="0.2">
      <c r="B47" s="62" t="s">
        <v>71</v>
      </c>
      <c r="C47" s="4" t="s">
        <v>72</v>
      </c>
      <c r="D47" s="35" t="s">
        <v>75</v>
      </c>
      <c r="E47" s="35"/>
      <c r="F47" s="35">
        <f t="shared" ref="F47:F48" si="1">ROW()-9</f>
        <v>38</v>
      </c>
      <c r="G47" s="35"/>
      <c r="H47" s="12"/>
      <c r="I47" s="35"/>
      <c r="J47" s="35"/>
      <c r="K47" s="35"/>
      <c r="L47" s="35"/>
    </row>
    <row r="48" spans="2:12" ht="64" x14ac:dyDescent="0.2">
      <c r="B48" s="66"/>
      <c r="C48" s="40" t="s">
        <v>73</v>
      </c>
      <c r="D48" s="35" t="s">
        <v>75</v>
      </c>
      <c r="E48" s="35"/>
      <c r="F48" s="35">
        <f t="shared" si="1"/>
        <v>39</v>
      </c>
      <c r="G48" s="35"/>
      <c r="H48" s="12"/>
      <c r="I48" s="35"/>
      <c r="J48" s="35"/>
      <c r="K48" s="35"/>
      <c r="L48" s="35"/>
    </row>
    <row r="49" spans="2:12" ht="80" x14ac:dyDescent="0.2">
      <c r="B49" s="63"/>
      <c r="C49" s="40" t="s">
        <v>74</v>
      </c>
      <c r="D49" s="35" t="s">
        <v>75</v>
      </c>
      <c r="E49" s="35"/>
      <c r="F49" s="35">
        <f>ROW()-9</f>
        <v>40</v>
      </c>
      <c r="G49" s="35"/>
      <c r="H49" s="12"/>
      <c r="I49" s="35"/>
      <c r="J49" s="35"/>
      <c r="K49" s="35"/>
      <c r="L49" s="35"/>
    </row>
    <row r="50" spans="2:12" x14ac:dyDescent="0.2">
      <c r="B50" s="34"/>
      <c r="C50" s="34"/>
      <c r="D50" s="34"/>
    </row>
    <row r="51" spans="2:12" x14ac:dyDescent="0.2">
      <c r="B51" s="34"/>
      <c r="C51" s="34"/>
      <c r="D51" s="34"/>
    </row>
    <row r="52" spans="2:12" x14ac:dyDescent="0.2">
      <c r="B52" s="34"/>
      <c r="C52" s="34"/>
      <c r="D52" s="34"/>
      <c r="F52" s="33" t="s">
        <v>60</v>
      </c>
      <c r="G52" s="33" t="s">
        <v>61</v>
      </c>
      <c r="H52" s="33" t="s">
        <v>62</v>
      </c>
      <c r="I52" s="33" t="s">
        <v>63</v>
      </c>
    </row>
    <row r="53" spans="2:12" x14ac:dyDescent="0.2">
      <c r="B53" s="34"/>
      <c r="C53" s="39"/>
      <c r="D53" s="34"/>
      <c r="F53" s="9">
        <f>COUNT(F9:F49)</f>
        <v>40</v>
      </c>
      <c r="G53" s="9">
        <f>COUNTIF(I9:I49,"OK")</f>
        <v>0</v>
      </c>
      <c r="H53" s="9">
        <f>COUNTIF(I9:I49,"NG")</f>
        <v>0</v>
      </c>
      <c r="I53" s="30">
        <f>IF(H53=0,0,H53/F53*100)</f>
        <v>0</v>
      </c>
    </row>
    <row r="54" spans="2:12" x14ac:dyDescent="0.2">
      <c r="B54" s="6"/>
      <c r="C54" s="6"/>
      <c r="D54" s="6"/>
    </row>
  </sheetData>
  <mergeCells count="23">
    <mergeCell ref="I44:I45"/>
    <mergeCell ref="H44:H45"/>
    <mergeCell ref="B47:B49"/>
    <mergeCell ref="H3:H5"/>
    <mergeCell ref="B7:E7"/>
    <mergeCell ref="F7:L7"/>
    <mergeCell ref="J44:J45"/>
    <mergeCell ref="K44:K45"/>
    <mergeCell ref="L44:L45"/>
    <mergeCell ref="B9:B10"/>
    <mergeCell ref="B12:B31"/>
    <mergeCell ref="B32:B33"/>
    <mergeCell ref="B34:B35"/>
    <mergeCell ref="B36:B37"/>
    <mergeCell ref="B41:B46"/>
    <mergeCell ref="C44:C46"/>
    <mergeCell ref="B38:B39"/>
    <mergeCell ref="B3:B5"/>
    <mergeCell ref="G3:G5"/>
    <mergeCell ref="C2:F2"/>
    <mergeCell ref="C3:F5"/>
    <mergeCell ref="F44:F45"/>
    <mergeCell ref="G44:G45"/>
  </mergeCells>
  <phoneticPr fontId="1"/>
  <conditionalFormatting sqref="I5">
    <cfRule type="expression" dxfId="10" priority="4">
      <formula>ISNA(I5)</formula>
    </cfRule>
  </conditionalFormatting>
  <conditionalFormatting sqref="J5">
    <cfRule type="expression" dxfId="9" priority="3">
      <formula>ISNA(J5)</formula>
    </cfRule>
  </conditionalFormatting>
  <conditionalFormatting sqref="J3">
    <cfRule type="cellIs" dxfId="8" priority="1" operator="equal">
      <formula>0</formula>
    </cfRule>
    <cfRule type="expression" dxfId="7" priority="2">
      <formula>ISNA(J3)</formula>
    </cfRule>
  </conditionalFormatting>
  <dataValidations count="7">
    <dataValidation type="list" allowBlank="1" showInputMessage="1" showErrorMessage="1" sqref="D46">
      <formula1>"無効,有効"</formula1>
    </dataValidation>
    <dataValidation type="list" allowBlank="1" showInputMessage="1" showErrorMessage="1" sqref="D41">
      <formula1>"スタックポリシーなし,スタックポリシーを入力する,ファイルのアップロード"</formula1>
    </dataValidation>
    <dataValidation type="list" allowBlank="1" showInputMessage="1" showErrorMessage="1" sqref="D40">
      <formula1>"すべてのスタックリソースをロールバックする,正常にプロビジョニングされたリソースの保持"</formula1>
    </dataValidation>
    <dataValidation type="list" allowBlank="1" showInputMessage="1" showErrorMessage="1" sqref="D38">
      <formula1>"IAM ロール名,IAM ロール ARN"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H59"/>
  <sheetViews>
    <sheetView workbookViewId="0">
      <selection activeCell="L49" sqref="L49"/>
    </sheetView>
  </sheetViews>
  <sheetFormatPr defaultColWidth="9" defaultRowHeight="13" x14ac:dyDescent="0.2"/>
  <cols>
    <col min="1" max="1" width="1.90625" style="43" customWidth="1"/>
    <col min="2" max="2" width="134.6328125" style="43" customWidth="1"/>
    <col min="3" max="6" width="9" style="43"/>
    <col min="7" max="7" width="9.453125" style="43" customWidth="1"/>
    <col min="8" max="16384" width="9" style="43"/>
  </cols>
  <sheetData>
    <row r="1" spans="2:8" s="54" customFormat="1" ht="7.15" customHeight="1" x14ac:dyDescent="0.2"/>
    <row r="2" spans="2:8" s="54" customFormat="1" ht="16" x14ac:dyDescent="0.2">
      <c r="B2" s="38" t="s">
        <v>29</v>
      </c>
      <c r="C2" s="60" t="s">
        <v>33</v>
      </c>
      <c r="D2" s="60"/>
      <c r="E2" s="60"/>
      <c r="F2" s="60"/>
      <c r="G2" s="38" t="s">
        <v>22</v>
      </c>
      <c r="H2" s="38" t="s">
        <v>23</v>
      </c>
    </row>
    <row r="3" spans="2:8" s="54" customFormat="1" ht="16.5" customHeight="1" x14ac:dyDescent="0.2">
      <c r="B3" s="62" t="str">
        <f ca="1">RIGHT(CELL("filename",C3),LEN(CELL("filename",C3))-FIND("]",CELL("filename",C3)))</f>
        <v>例）マッピングファイル構成</v>
      </c>
      <c r="C3" s="61" t="s">
        <v>124</v>
      </c>
      <c r="D3" s="61"/>
      <c r="E3" s="61"/>
      <c r="F3" s="61"/>
      <c r="G3" s="62" t="s">
        <v>114</v>
      </c>
      <c r="H3" s="62" t="s">
        <v>24</v>
      </c>
    </row>
    <row r="4" spans="2:8" s="54" customFormat="1" ht="20.5" customHeight="1" x14ac:dyDescent="0.2">
      <c r="B4" s="66"/>
      <c r="C4" s="61"/>
      <c r="D4" s="61"/>
      <c r="E4" s="61"/>
      <c r="F4" s="61"/>
      <c r="G4" s="66"/>
      <c r="H4" s="66"/>
    </row>
    <row r="5" spans="2:8" s="54" customFormat="1" ht="20.5" customHeight="1" x14ac:dyDescent="0.2">
      <c r="B5" s="63"/>
      <c r="C5" s="61"/>
      <c r="D5" s="61"/>
      <c r="E5" s="61"/>
      <c r="F5" s="61"/>
      <c r="G5" s="63"/>
      <c r="H5" s="63"/>
    </row>
    <row r="6" spans="2:8" s="54" customFormat="1" ht="16" x14ac:dyDescent="0.2"/>
    <row r="10" spans="2:8" x14ac:dyDescent="0.2">
      <c r="B10" s="53" t="s">
        <v>113</v>
      </c>
      <c r="C10" s="53" t="s">
        <v>112</v>
      </c>
      <c r="D10" s="52"/>
      <c r="E10" s="52"/>
      <c r="F10" s="52"/>
      <c r="G10" s="52"/>
      <c r="H10" s="51"/>
    </row>
    <row r="11" spans="2:8" ht="14.5" x14ac:dyDescent="0.2">
      <c r="B11" s="56" t="s">
        <v>111</v>
      </c>
      <c r="C11" s="71"/>
      <c r="D11" s="72"/>
      <c r="E11" s="72"/>
      <c r="F11" s="72"/>
      <c r="G11" s="72"/>
      <c r="H11" s="73"/>
    </row>
    <row r="12" spans="2:8" ht="14.5" x14ac:dyDescent="0.2">
      <c r="B12" s="47" t="s">
        <v>110</v>
      </c>
      <c r="C12" s="74"/>
      <c r="D12" s="75"/>
      <c r="E12" s="75"/>
      <c r="F12" s="75"/>
      <c r="G12" s="75"/>
      <c r="H12" s="76"/>
    </row>
    <row r="13" spans="2:8" ht="14.5" x14ac:dyDescent="0.2">
      <c r="B13" s="47" t="s">
        <v>107</v>
      </c>
      <c r="C13" s="74" t="s">
        <v>115</v>
      </c>
      <c r="D13" s="75"/>
      <c r="E13" s="75"/>
      <c r="F13" s="75"/>
      <c r="G13" s="75"/>
      <c r="H13" s="76"/>
    </row>
    <row r="14" spans="2:8" ht="14.5" x14ac:dyDescent="0.2">
      <c r="B14" s="47" t="s">
        <v>87</v>
      </c>
      <c r="C14" s="74" t="s">
        <v>106</v>
      </c>
      <c r="D14" s="75"/>
      <c r="E14" s="75"/>
      <c r="F14" s="75"/>
      <c r="G14" s="75"/>
      <c r="H14" s="76"/>
    </row>
    <row r="15" spans="2:8" ht="14.5" x14ac:dyDescent="0.2">
      <c r="B15" s="47" t="s">
        <v>105</v>
      </c>
      <c r="C15" s="74" t="s">
        <v>109</v>
      </c>
      <c r="D15" s="75"/>
      <c r="E15" s="75"/>
      <c r="F15" s="75"/>
      <c r="G15" s="75"/>
      <c r="H15" s="76"/>
    </row>
    <row r="16" spans="2:8" ht="14.5" x14ac:dyDescent="0.2">
      <c r="B16" s="47" t="s">
        <v>85</v>
      </c>
      <c r="C16" s="74" t="s">
        <v>84</v>
      </c>
      <c r="D16" s="75"/>
      <c r="E16" s="75"/>
      <c r="F16" s="75"/>
      <c r="G16" s="75"/>
      <c r="H16" s="76"/>
    </row>
    <row r="17" spans="2:8" ht="14.5" x14ac:dyDescent="0.2">
      <c r="B17" s="47" t="s">
        <v>104</v>
      </c>
      <c r="C17" s="74" t="s">
        <v>108</v>
      </c>
      <c r="D17" s="75"/>
      <c r="E17" s="75"/>
      <c r="F17" s="75"/>
      <c r="G17" s="75"/>
      <c r="H17" s="76"/>
    </row>
    <row r="18" spans="2:8" ht="14.5" x14ac:dyDescent="0.2">
      <c r="B18" s="47" t="s">
        <v>103</v>
      </c>
      <c r="C18" s="74" t="s">
        <v>123</v>
      </c>
      <c r="D18" s="75"/>
      <c r="E18" s="75"/>
      <c r="F18" s="75"/>
      <c r="G18" s="75"/>
      <c r="H18" s="76"/>
    </row>
    <row r="19" spans="2:8" ht="14.5" x14ac:dyDescent="0.2">
      <c r="B19" s="47" t="s">
        <v>81</v>
      </c>
      <c r="C19" s="74"/>
      <c r="D19" s="75"/>
      <c r="E19" s="75"/>
      <c r="F19" s="75"/>
      <c r="G19" s="75"/>
      <c r="H19" s="76"/>
    </row>
    <row r="20" spans="2:8" ht="14.5" x14ac:dyDescent="0.2">
      <c r="B20" s="47" t="s">
        <v>102</v>
      </c>
      <c r="C20" s="74" t="s">
        <v>172</v>
      </c>
      <c r="D20" s="75"/>
      <c r="E20" s="75"/>
      <c r="F20" s="75"/>
      <c r="G20" s="75"/>
      <c r="H20" s="76"/>
    </row>
    <row r="21" spans="2:8" ht="14.5" x14ac:dyDescent="0.2">
      <c r="B21" s="47" t="s">
        <v>101</v>
      </c>
      <c r="C21" s="74" t="s">
        <v>173</v>
      </c>
      <c r="D21" s="75"/>
      <c r="E21" s="75"/>
      <c r="F21" s="75"/>
      <c r="G21" s="75"/>
      <c r="H21" s="76"/>
    </row>
    <row r="22" spans="2:8" ht="14.5" x14ac:dyDescent="0.2">
      <c r="B22" s="47" t="s">
        <v>91</v>
      </c>
      <c r="C22" s="74" t="s">
        <v>78</v>
      </c>
      <c r="D22" s="75"/>
      <c r="E22" s="75"/>
      <c r="F22" s="75"/>
      <c r="G22" s="75"/>
      <c r="H22" s="76"/>
    </row>
    <row r="23" spans="2:8" ht="14.5" x14ac:dyDescent="0.2">
      <c r="B23" s="47" t="s">
        <v>117</v>
      </c>
      <c r="C23" s="74" t="s">
        <v>119</v>
      </c>
      <c r="D23" s="75"/>
      <c r="E23" s="75"/>
      <c r="F23" s="75"/>
      <c r="G23" s="75"/>
      <c r="H23" s="76"/>
    </row>
    <row r="24" spans="2:8" ht="14.5" x14ac:dyDescent="0.2">
      <c r="B24" s="47" t="s">
        <v>118</v>
      </c>
      <c r="C24" s="74" t="s">
        <v>120</v>
      </c>
      <c r="D24" s="75"/>
      <c r="E24" s="75"/>
      <c r="F24" s="75"/>
      <c r="G24" s="75"/>
      <c r="H24" s="76"/>
    </row>
    <row r="25" spans="2:8" ht="14.5" x14ac:dyDescent="0.2">
      <c r="B25" s="47" t="s">
        <v>100</v>
      </c>
      <c r="C25" s="77" t="s">
        <v>121</v>
      </c>
      <c r="D25" s="78"/>
      <c r="E25" s="78"/>
      <c r="F25" s="78"/>
      <c r="G25" s="78"/>
      <c r="H25" s="79"/>
    </row>
    <row r="26" spans="2:8" ht="14.5" x14ac:dyDescent="0.2">
      <c r="B26" s="47" t="s">
        <v>99</v>
      </c>
      <c r="C26" s="77" t="s">
        <v>122</v>
      </c>
      <c r="D26" s="78"/>
      <c r="E26" s="78"/>
      <c r="F26" s="78"/>
      <c r="G26" s="78"/>
      <c r="H26" s="79"/>
    </row>
    <row r="27" spans="2:8" ht="14.5" x14ac:dyDescent="0.2">
      <c r="B27" s="47" t="s">
        <v>174</v>
      </c>
      <c r="C27" s="50" t="s">
        <v>163</v>
      </c>
      <c r="D27" s="46"/>
      <c r="E27" s="46"/>
      <c r="F27" s="46"/>
      <c r="G27" s="46"/>
      <c r="H27" s="45"/>
    </row>
    <row r="28" spans="2:8" ht="14.5" x14ac:dyDescent="0.2">
      <c r="B28" s="47"/>
      <c r="C28" s="50"/>
      <c r="D28" s="49"/>
      <c r="E28" s="49"/>
      <c r="F28" s="49"/>
      <c r="G28" s="49"/>
      <c r="H28" s="48"/>
    </row>
    <row r="29" spans="2:8" ht="14.5" x14ac:dyDescent="0.2">
      <c r="B29" s="47" t="s">
        <v>88</v>
      </c>
      <c r="C29" s="74" t="s">
        <v>97</v>
      </c>
      <c r="D29" s="75"/>
      <c r="E29" s="75"/>
      <c r="F29" s="75"/>
      <c r="G29" s="75"/>
      <c r="H29" s="76"/>
    </row>
    <row r="30" spans="2:8" ht="14.5" x14ac:dyDescent="0.2">
      <c r="B30" s="47" t="s">
        <v>87</v>
      </c>
      <c r="C30" s="74" t="s">
        <v>106</v>
      </c>
      <c r="D30" s="75"/>
      <c r="E30" s="75"/>
      <c r="F30" s="75"/>
      <c r="G30" s="75"/>
      <c r="H30" s="76"/>
    </row>
    <row r="31" spans="2:8" ht="14.5" x14ac:dyDescent="0.2">
      <c r="B31" s="47" t="s">
        <v>86</v>
      </c>
      <c r="C31" s="74" t="s">
        <v>109</v>
      </c>
      <c r="D31" s="75"/>
      <c r="E31" s="75"/>
      <c r="F31" s="75"/>
      <c r="G31" s="75"/>
      <c r="H31" s="76"/>
    </row>
    <row r="32" spans="2:8" ht="14.5" x14ac:dyDescent="0.2">
      <c r="B32" s="47" t="s">
        <v>85</v>
      </c>
      <c r="C32" s="74" t="s">
        <v>84</v>
      </c>
      <c r="D32" s="75"/>
      <c r="E32" s="75"/>
      <c r="F32" s="75"/>
      <c r="G32" s="75"/>
      <c r="H32" s="76"/>
    </row>
    <row r="33" spans="2:8" ht="14.5" x14ac:dyDescent="0.2">
      <c r="B33" s="47" t="s">
        <v>83</v>
      </c>
      <c r="C33" s="74" t="s">
        <v>108</v>
      </c>
      <c r="D33" s="75"/>
      <c r="E33" s="75"/>
      <c r="F33" s="75"/>
      <c r="G33" s="75"/>
      <c r="H33" s="76"/>
    </row>
    <row r="34" spans="2:8" ht="14.5" x14ac:dyDescent="0.2">
      <c r="B34" s="47" t="s">
        <v>82</v>
      </c>
      <c r="C34" s="74" t="s">
        <v>123</v>
      </c>
      <c r="D34" s="75"/>
      <c r="E34" s="75"/>
      <c r="F34" s="75"/>
      <c r="G34" s="75"/>
      <c r="H34" s="76"/>
    </row>
    <row r="35" spans="2:8" ht="14.5" x14ac:dyDescent="0.2">
      <c r="B35" s="47" t="s">
        <v>81</v>
      </c>
      <c r="C35" s="74"/>
      <c r="D35" s="75"/>
      <c r="E35" s="75"/>
      <c r="F35" s="75"/>
      <c r="G35" s="75"/>
      <c r="H35" s="76"/>
    </row>
    <row r="36" spans="2:8" ht="14.5" x14ac:dyDescent="0.2">
      <c r="B36" s="47" t="s">
        <v>80</v>
      </c>
      <c r="C36" s="74" t="s">
        <v>172</v>
      </c>
      <c r="D36" s="75"/>
      <c r="E36" s="75"/>
      <c r="F36" s="75"/>
      <c r="G36" s="75"/>
      <c r="H36" s="76"/>
    </row>
    <row r="37" spans="2:8" ht="14.5" x14ac:dyDescent="0.2">
      <c r="B37" s="47" t="s">
        <v>79</v>
      </c>
      <c r="C37" s="74" t="s">
        <v>173</v>
      </c>
      <c r="D37" s="75"/>
      <c r="E37" s="75"/>
      <c r="F37" s="75"/>
      <c r="G37" s="75"/>
      <c r="H37" s="76"/>
    </row>
    <row r="38" spans="2:8" ht="14.5" x14ac:dyDescent="0.2">
      <c r="B38" s="47" t="s">
        <v>116</v>
      </c>
      <c r="C38" s="74" t="s">
        <v>78</v>
      </c>
      <c r="D38" s="75"/>
      <c r="E38" s="75"/>
      <c r="F38" s="75"/>
      <c r="G38" s="75"/>
      <c r="H38" s="76"/>
    </row>
    <row r="39" spans="2:8" ht="14.5" x14ac:dyDescent="0.2">
      <c r="B39" s="47" t="s">
        <v>117</v>
      </c>
      <c r="C39" s="74" t="s">
        <v>119</v>
      </c>
      <c r="D39" s="75"/>
      <c r="E39" s="75"/>
      <c r="F39" s="75"/>
      <c r="G39" s="75"/>
      <c r="H39" s="76"/>
    </row>
    <row r="40" spans="2:8" ht="14.5" x14ac:dyDescent="0.2">
      <c r="B40" s="47" t="s">
        <v>118</v>
      </c>
      <c r="C40" s="74" t="s">
        <v>120</v>
      </c>
      <c r="D40" s="75"/>
      <c r="E40" s="75"/>
      <c r="F40" s="75"/>
      <c r="G40" s="75"/>
      <c r="H40" s="76"/>
    </row>
    <row r="41" spans="2:8" ht="14.5" x14ac:dyDescent="0.2">
      <c r="B41" s="47" t="s">
        <v>77</v>
      </c>
      <c r="C41" s="77" t="s">
        <v>121</v>
      </c>
      <c r="D41" s="78"/>
      <c r="E41" s="78"/>
      <c r="F41" s="78"/>
      <c r="G41" s="78"/>
      <c r="H41" s="79"/>
    </row>
    <row r="42" spans="2:8" ht="14.5" x14ac:dyDescent="0.2">
      <c r="B42" s="47" t="s">
        <v>76</v>
      </c>
      <c r="C42" s="77" t="s">
        <v>122</v>
      </c>
      <c r="D42" s="78"/>
      <c r="E42" s="78"/>
      <c r="F42" s="78"/>
      <c r="G42" s="78"/>
      <c r="H42" s="79"/>
    </row>
    <row r="43" spans="2:8" ht="14.5" x14ac:dyDescent="0.2">
      <c r="B43" s="47" t="s">
        <v>174</v>
      </c>
      <c r="C43" s="50" t="s">
        <v>163</v>
      </c>
      <c r="D43" s="46"/>
      <c r="E43" s="46"/>
      <c r="F43" s="46"/>
      <c r="G43" s="46"/>
      <c r="H43" s="45"/>
    </row>
    <row r="44" spans="2:8" ht="14.5" x14ac:dyDescent="0.2">
      <c r="B44" s="47"/>
      <c r="C44" s="50"/>
      <c r="D44" s="49"/>
      <c r="E44" s="49"/>
      <c r="F44" s="49"/>
      <c r="G44" s="49"/>
      <c r="H44" s="48"/>
    </row>
    <row r="45" spans="2:8" ht="14.5" x14ac:dyDescent="0.2">
      <c r="B45" s="47" t="s">
        <v>98</v>
      </c>
      <c r="C45" s="74" t="s">
        <v>97</v>
      </c>
      <c r="D45" s="75"/>
      <c r="E45" s="75"/>
      <c r="F45" s="75"/>
      <c r="G45" s="75"/>
      <c r="H45" s="76"/>
    </row>
    <row r="46" spans="2:8" ht="14.5" x14ac:dyDescent="0.2">
      <c r="B46" s="47" t="s">
        <v>87</v>
      </c>
      <c r="C46" s="74" t="s">
        <v>106</v>
      </c>
      <c r="D46" s="75"/>
      <c r="E46" s="75"/>
      <c r="F46" s="75"/>
      <c r="G46" s="75"/>
      <c r="H46" s="76"/>
    </row>
    <row r="47" spans="2:8" ht="14.5" x14ac:dyDescent="0.2">
      <c r="B47" s="47" t="s">
        <v>96</v>
      </c>
      <c r="C47" s="74" t="s">
        <v>109</v>
      </c>
      <c r="D47" s="75"/>
      <c r="E47" s="75"/>
      <c r="F47" s="75"/>
      <c r="G47" s="75"/>
      <c r="H47" s="76"/>
    </row>
    <row r="48" spans="2:8" ht="14.5" x14ac:dyDescent="0.2">
      <c r="B48" s="47" t="s">
        <v>85</v>
      </c>
      <c r="C48" s="74" t="s">
        <v>84</v>
      </c>
      <c r="D48" s="75"/>
      <c r="E48" s="75"/>
      <c r="F48" s="75"/>
      <c r="G48" s="75"/>
      <c r="H48" s="76"/>
    </row>
    <row r="49" spans="2:8" ht="14.5" x14ac:dyDescent="0.2">
      <c r="B49" s="47" t="s">
        <v>95</v>
      </c>
      <c r="C49" s="74" t="s">
        <v>108</v>
      </c>
      <c r="D49" s="75"/>
      <c r="E49" s="75"/>
      <c r="F49" s="75"/>
      <c r="G49" s="75"/>
      <c r="H49" s="76"/>
    </row>
    <row r="50" spans="2:8" ht="14.5" x14ac:dyDescent="0.2">
      <c r="B50" s="47" t="s">
        <v>94</v>
      </c>
      <c r="C50" s="74" t="s">
        <v>123</v>
      </c>
      <c r="D50" s="75"/>
      <c r="E50" s="75"/>
      <c r="F50" s="75"/>
      <c r="G50" s="75"/>
      <c r="H50" s="76"/>
    </row>
    <row r="51" spans="2:8" ht="14.5" x14ac:dyDescent="0.2">
      <c r="B51" s="47" t="s">
        <v>81</v>
      </c>
      <c r="C51" s="74"/>
      <c r="D51" s="75"/>
      <c r="E51" s="75"/>
      <c r="F51" s="75"/>
      <c r="G51" s="75"/>
      <c r="H51" s="76"/>
    </row>
    <row r="52" spans="2:8" ht="14.5" x14ac:dyDescent="0.2">
      <c r="B52" s="47" t="s">
        <v>93</v>
      </c>
      <c r="C52" s="74" t="s">
        <v>172</v>
      </c>
      <c r="D52" s="75"/>
      <c r="E52" s="75"/>
      <c r="F52" s="75"/>
      <c r="G52" s="75"/>
      <c r="H52" s="76"/>
    </row>
    <row r="53" spans="2:8" ht="14.5" x14ac:dyDescent="0.2">
      <c r="B53" s="47" t="s">
        <v>92</v>
      </c>
      <c r="C53" s="74" t="s">
        <v>173</v>
      </c>
      <c r="D53" s="75"/>
      <c r="E53" s="75"/>
      <c r="F53" s="75"/>
      <c r="G53" s="75"/>
      <c r="H53" s="76"/>
    </row>
    <row r="54" spans="2:8" ht="14.5" x14ac:dyDescent="0.2">
      <c r="B54" s="47" t="s">
        <v>91</v>
      </c>
      <c r="C54" s="74" t="s">
        <v>78</v>
      </c>
      <c r="D54" s="75"/>
      <c r="E54" s="75"/>
      <c r="F54" s="75"/>
      <c r="G54" s="75"/>
      <c r="H54" s="76"/>
    </row>
    <row r="55" spans="2:8" ht="14.5" x14ac:dyDescent="0.2">
      <c r="B55" s="47" t="s">
        <v>117</v>
      </c>
      <c r="C55" s="74" t="s">
        <v>119</v>
      </c>
      <c r="D55" s="75"/>
      <c r="E55" s="75"/>
      <c r="F55" s="75"/>
      <c r="G55" s="75"/>
      <c r="H55" s="76"/>
    </row>
    <row r="56" spans="2:8" ht="14.5" x14ac:dyDescent="0.2">
      <c r="B56" s="47" t="s">
        <v>118</v>
      </c>
      <c r="C56" s="74" t="s">
        <v>120</v>
      </c>
      <c r="D56" s="75"/>
      <c r="E56" s="75"/>
      <c r="F56" s="75"/>
      <c r="G56" s="75"/>
      <c r="H56" s="76"/>
    </row>
    <row r="57" spans="2:8" ht="14.5" x14ac:dyDescent="0.2">
      <c r="B57" s="47" t="s">
        <v>90</v>
      </c>
      <c r="C57" s="77" t="s">
        <v>121</v>
      </c>
      <c r="D57" s="78"/>
      <c r="E57" s="78"/>
      <c r="F57" s="78"/>
      <c r="G57" s="78"/>
      <c r="H57" s="79"/>
    </row>
    <row r="58" spans="2:8" ht="14.5" x14ac:dyDescent="0.2">
      <c r="B58" s="47" t="s">
        <v>89</v>
      </c>
      <c r="C58" s="77" t="s">
        <v>122</v>
      </c>
      <c r="D58" s="78"/>
      <c r="E58" s="78"/>
      <c r="F58" s="78"/>
      <c r="G58" s="78"/>
      <c r="H58" s="79"/>
    </row>
    <row r="59" spans="2:8" ht="14.5" x14ac:dyDescent="0.2">
      <c r="B59" s="44" t="s">
        <v>174</v>
      </c>
      <c r="C59" s="83" t="s">
        <v>163</v>
      </c>
      <c r="D59" s="84"/>
      <c r="E59" s="84"/>
      <c r="F59" s="84"/>
      <c r="G59" s="84"/>
      <c r="H59" s="85"/>
    </row>
  </sheetData>
  <mergeCells count="49">
    <mergeCell ref="C50:H50"/>
    <mergeCell ref="C51:H51"/>
    <mergeCell ref="C39:H39"/>
    <mergeCell ref="C40:H40"/>
    <mergeCell ref="C41:H41"/>
    <mergeCell ref="C42:H42"/>
    <mergeCell ref="C45:H45"/>
    <mergeCell ref="C46:H46"/>
    <mergeCell ref="C47:H47"/>
    <mergeCell ref="C48:H48"/>
    <mergeCell ref="C49:H49"/>
    <mergeCell ref="C58:H58"/>
    <mergeCell ref="C52:H52"/>
    <mergeCell ref="C53:H53"/>
    <mergeCell ref="C54:H54"/>
    <mergeCell ref="C55:H55"/>
    <mergeCell ref="C56:H56"/>
    <mergeCell ref="C57:H57"/>
    <mergeCell ref="C36:H36"/>
    <mergeCell ref="C37:H37"/>
    <mergeCell ref="C38:H38"/>
    <mergeCell ref="C25:H25"/>
    <mergeCell ref="C26:H26"/>
    <mergeCell ref="C29:H29"/>
    <mergeCell ref="C30:H30"/>
    <mergeCell ref="C35:H35"/>
    <mergeCell ref="C31:H31"/>
    <mergeCell ref="C32:H32"/>
    <mergeCell ref="C33:H33"/>
    <mergeCell ref="C34:H34"/>
    <mergeCell ref="C18:H18"/>
    <mergeCell ref="C19:H19"/>
    <mergeCell ref="C23:H23"/>
    <mergeCell ref="C24:H24"/>
    <mergeCell ref="C20:H20"/>
    <mergeCell ref="C21:H21"/>
    <mergeCell ref="C22:H22"/>
    <mergeCell ref="C13:H13"/>
    <mergeCell ref="C14:H14"/>
    <mergeCell ref="C15:H15"/>
    <mergeCell ref="C16:H16"/>
    <mergeCell ref="C17:H17"/>
    <mergeCell ref="C11:H11"/>
    <mergeCell ref="C12:H12"/>
    <mergeCell ref="C2:F2"/>
    <mergeCell ref="B3:B5"/>
    <mergeCell ref="C3:F5"/>
    <mergeCell ref="G3:G5"/>
    <mergeCell ref="H3:H5"/>
  </mergeCells>
  <phoneticPr fontId="1"/>
  <dataValidations count="2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2"/>
  <sheetViews>
    <sheetView zoomScaleNormal="100" workbookViewId="0">
      <selection activeCell="B49" sqref="B49"/>
    </sheetView>
  </sheetViews>
  <sheetFormatPr defaultColWidth="9" defaultRowHeight="13" x14ac:dyDescent="0.2"/>
  <cols>
    <col min="1" max="1" width="1.90625" style="43" customWidth="1"/>
    <col min="2" max="2" width="127.90625" style="43" customWidth="1"/>
    <col min="3" max="3" width="9" style="43"/>
    <col min="4" max="5" width="24.6328125" style="43" customWidth="1"/>
    <col min="6" max="9" width="9" style="43"/>
    <col min="10" max="10" width="14.08984375" style="43" customWidth="1"/>
    <col min="11" max="16" width="9" style="43"/>
    <col min="17" max="17" width="9.90625" style="43" bestFit="1" customWidth="1"/>
    <col min="18" max="16384" width="9" style="43"/>
  </cols>
  <sheetData>
    <row r="1" spans="2:15" s="54" customFormat="1" ht="7.15" customHeight="1" x14ac:dyDescent="0.2"/>
    <row r="2" spans="2:15" s="54" customFormat="1" ht="16" x14ac:dyDescent="0.2">
      <c r="B2" s="38" t="s">
        <v>29</v>
      </c>
      <c r="C2" s="60" t="s">
        <v>33</v>
      </c>
      <c r="D2" s="60"/>
      <c r="E2" s="60"/>
      <c r="F2" s="60"/>
      <c r="G2" s="38" t="s">
        <v>22</v>
      </c>
      <c r="H2" s="38" t="s">
        <v>23</v>
      </c>
      <c r="I2" s="38" t="s">
        <v>31</v>
      </c>
      <c r="J2" s="38" t="s">
        <v>34</v>
      </c>
    </row>
    <row r="3" spans="2:15" s="54" customFormat="1" ht="16.5" customHeight="1" x14ac:dyDescent="0.2">
      <c r="B3" s="62" t="str">
        <f ca="1">RIGHT(CELL("filename",C3),LEN(CELL("filename",C3))-FIND("]",CELL("filename",C3)))</f>
        <v>マッピングファイル構成</v>
      </c>
      <c r="C3" s="61" t="s">
        <v>124</v>
      </c>
      <c r="D3" s="61"/>
      <c r="E3" s="61"/>
      <c r="F3" s="61"/>
      <c r="G3" s="62" t="s">
        <v>114</v>
      </c>
      <c r="H3" s="62" t="s">
        <v>24</v>
      </c>
      <c r="I3" s="37" t="str">
        <f>[1]改訂履歴!E6&amp;""</f>
        <v>徳住</v>
      </c>
      <c r="J3" s="12">
        <f>[1]改訂履歴!D6</f>
        <v>44869</v>
      </c>
    </row>
    <row r="4" spans="2:15" s="54" customFormat="1" ht="20.5" customHeight="1" x14ac:dyDescent="0.2">
      <c r="B4" s="66"/>
      <c r="C4" s="61"/>
      <c r="D4" s="61"/>
      <c r="E4" s="61"/>
      <c r="F4" s="61"/>
      <c r="G4" s="66"/>
      <c r="H4" s="66"/>
      <c r="I4" s="38" t="s">
        <v>32</v>
      </c>
      <c r="J4" s="38" t="s">
        <v>30</v>
      </c>
    </row>
    <row r="5" spans="2:15" s="54" customFormat="1" ht="20.5" customHeight="1" x14ac:dyDescent="0.2">
      <c r="B5" s="63"/>
      <c r="C5" s="61"/>
      <c r="D5" s="61"/>
      <c r="E5" s="61"/>
      <c r="F5" s="61"/>
      <c r="G5" s="63"/>
      <c r="H5" s="63"/>
      <c r="I5" s="4" t="e">
        <f>INDEX([1]改訂履歴!D36:D45:'[1]改訂履歴'!D36:D45,MATCH("",[1]改訂履歴!D36:D45:'[1]改訂履歴'!D36:D45,-1),1)</f>
        <v>#REF!</v>
      </c>
      <c r="J5" s="16" t="e">
        <f>LOOKUP(10^15,[1]改訂履歴!C36:C45:'[1]改訂履歴'!C36:C45)</f>
        <v>#REF!</v>
      </c>
    </row>
    <row r="6" spans="2:15" s="54" customFormat="1" ht="16" x14ac:dyDescent="0.2"/>
    <row r="7" spans="2:15" ht="16" x14ac:dyDescent="0.2">
      <c r="I7" s="54"/>
      <c r="J7" s="54"/>
      <c r="K7" s="54"/>
      <c r="L7" s="54"/>
      <c r="M7" s="54"/>
      <c r="N7" s="54"/>
      <c r="O7" s="54"/>
    </row>
    <row r="8" spans="2:15" ht="16" x14ac:dyDescent="0.2">
      <c r="B8" s="53" t="s">
        <v>113</v>
      </c>
      <c r="C8" s="53" t="s">
        <v>112</v>
      </c>
      <c r="D8" s="52"/>
      <c r="E8" s="52"/>
      <c r="F8" s="52"/>
      <c r="G8" s="52"/>
      <c r="H8" s="51"/>
      <c r="I8" s="80" t="s">
        <v>43</v>
      </c>
      <c r="J8" s="81"/>
      <c r="K8" s="81"/>
      <c r="L8" s="81"/>
      <c r="M8" s="81"/>
      <c r="N8" s="81"/>
      <c r="O8" s="82"/>
    </row>
    <row r="9" spans="2:15" ht="16" x14ac:dyDescent="0.2">
      <c r="B9" s="56" t="s">
        <v>111</v>
      </c>
      <c r="C9" s="71"/>
      <c r="D9" s="72"/>
      <c r="E9" s="72"/>
      <c r="F9" s="72"/>
      <c r="G9" s="72"/>
      <c r="H9" s="73"/>
      <c r="I9" s="42" t="s">
        <v>44</v>
      </c>
      <c r="J9" s="42" t="s">
        <v>45</v>
      </c>
      <c r="K9" s="42" t="s">
        <v>46</v>
      </c>
      <c r="L9" s="42" t="s">
        <v>47</v>
      </c>
      <c r="M9" s="42" t="s">
        <v>48</v>
      </c>
      <c r="N9" s="42" t="s">
        <v>49</v>
      </c>
      <c r="O9" s="42" t="s">
        <v>50</v>
      </c>
    </row>
    <row r="10" spans="2:15" ht="16" x14ac:dyDescent="0.2">
      <c r="B10" s="47" t="s">
        <v>110</v>
      </c>
      <c r="C10" s="74"/>
      <c r="D10" s="75"/>
      <c r="E10" s="75"/>
      <c r="F10" s="75"/>
      <c r="G10" s="75"/>
      <c r="H10" s="76"/>
      <c r="I10" s="41">
        <f>ROW()-10</f>
        <v>0</v>
      </c>
      <c r="J10" s="41"/>
      <c r="K10" s="12"/>
      <c r="L10" s="41"/>
      <c r="M10" s="41"/>
      <c r="N10" s="41"/>
      <c r="O10" s="41"/>
    </row>
    <row r="11" spans="2:15" ht="16" x14ac:dyDescent="0.2">
      <c r="B11" s="47" t="s">
        <v>107</v>
      </c>
      <c r="C11" s="74" t="s">
        <v>97</v>
      </c>
      <c r="D11" s="75"/>
      <c r="E11" s="75"/>
      <c r="F11" s="75"/>
      <c r="G11" s="75"/>
      <c r="H11" s="76"/>
      <c r="I11" s="41">
        <f>ROW()-10</f>
        <v>1</v>
      </c>
      <c r="J11" s="41"/>
      <c r="K11" s="12"/>
      <c r="L11" s="41"/>
      <c r="M11" s="41"/>
      <c r="N11" s="41"/>
      <c r="O11" s="41"/>
    </row>
    <row r="12" spans="2:15" ht="16" x14ac:dyDescent="0.2">
      <c r="B12" s="47" t="s">
        <v>87</v>
      </c>
      <c r="C12" s="74" t="s">
        <v>106</v>
      </c>
      <c r="D12" s="75"/>
      <c r="E12" s="75"/>
      <c r="F12" s="75"/>
      <c r="G12" s="75"/>
      <c r="H12" s="76"/>
      <c r="I12" s="41">
        <f t="shared" ref="I12:I16" si="0">ROW()-10</f>
        <v>2</v>
      </c>
      <c r="J12" s="41"/>
      <c r="K12" s="12"/>
      <c r="L12" s="41"/>
      <c r="M12" s="41"/>
      <c r="N12" s="41"/>
      <c r="O12" s="41"/>
    </row>
    <row r="13" spans="2:15" ht="16" x14ac:dyDescent="0.2">
      <c r="B13" s="47" t="s">
        <v>105</v>
      </c>
      <c r="C13" s="74" t="s">
        <v>109</v>
      </c>
      <c r="D13" s="75"/>
      <c r="E13" s="75"/>
      <c r="F13" s="75"/>
      <c r="G13" s="75"/>
      <c r="H13" s="76"/>
      <c r="I13" s="41">
        <f t="shared" si="0"/>
        <v>3</v>
      </c>
      <c r="J13" s="41"/>
      <c r="K13" s="12"/>
      <c r="L13" s="41"/>
      <c r="M13" s="41"/>
      <c r="N13" s="41"/>
      <c r="O13" s="41"/>
    </row>
    <row r="14" spans="2:15" ht="16" x14ac:dyDescent="0.2">
      <c r="B14" s="47" t="s">
        <v>85</v>
      </c>
      <c r="C14" s="74" t="s">
        <v>84</v>
      </c>
      <c r="D14" s="75"/>
      <c r="E14" s="75"/>
      <c r="F14" s="75"/>
      <c r="G14" s="75"/>
      <c r="H14" s="76"/>
      <c r="I14" s="41">
        <f t="shared" si="0"/>
        <v>4</v>
      </c>
      <c r="J14" s="41"/>
      <c r="K14" s="12"/>
      <c r="L14" s="41"/>
      <c r="M14" s="41"/>
      <c r="N14" s="41"/>
      <c r="O14" s="41"/>
    </row>
    <row r="15" spans="2:15" ht="16" x14ac:dyDescent="0.2">
      <c r="B15" s="47" t="s">
        <v>104</v>
      </c>
      <c r="C15" s="74" t="s">
        <v>108</v>
      </c>
      <c r="D15" s="75"/>
      <c r="E15" s="75"/>
      <c r="F15" s="75"/>
      <c r="G15" s="75"/>
      <c r="H15" s="76"/>
      <c r="I15" s="41">
        <f t="shared" si="0"/>
        <v>5</v>
      </c>
      <c r="J15" s="41"/>
      <c r="K15" s="12"/>
      <c r="L15" s="41"/>
      <c r="M15" s="41"/>
      <c r="N15" s="41"/>
      <c r="O15" s="41"/>
    </row>
    <row r="16" spans="2:15" ht="16" x14ac:dyDescent="0.2">
      <c r="B16" s="47" t="s">
        <v>164</v>
      </c>
      <c r="C16" s="74" t="s">
        <v>123</v>
      </c>
      <c r="D16" s="75"/>
      <c r="E16" s="75"/>
      <c r="F16" s="75"/>
      <c r="G16" s="75"/>
      <c r="H16" s="76"/>
      <c r="I16" s="41">
        <f t="shared" si="0"/>
        <v>6</v>
      </c>
      <c r="J16" s="41"/>
      <c r="K16" s="12"/>
      <c r="L16" s="41"/>
      <c r="M16" s="41"/>
      <c r="N16" s="41"/>
      <c r="O16" s="41"/>
    </row>
    <row r="17" spans="2:15" ht="16" x14ac:dyDescent="0.2">
      <c r="B17" s="47" t="s">
        <v>81</v>
      </c>
      <c r="C17" s="74"/>
      <c r="D17" s="75"/>
      <c r="E17" s="75"/>
      <c r="F17" s="75"/>
      <c r="G17" s="75"/>
      <c r="H17" s="76"/>
      <c r="I17" s="41">
        <f t="shared" ref="I17:I57" si="1">ROW()-10</f>
        <v>7</v>
      </c>
      <c r="J17" s="41"/>
      <c r="K17" s="12"/>
      <c r="L17" s="41"/>
      <c r="M17" s="41"/>
      <c r="N17" s="41"/>
      <c r="O17" s="41"/>
    </row>
    <row r="18" spans="2:15" ht="16" x14ac:dyDescent="0.2">
      <c r="B18" s="47" t="s">
        <v>165</v>
      </c>
      <c r="C18" s="74" t="s">
        <v>172</v>
      </c>
      <c r="D18" s="75"/>
      <c r="E18" s="75"/>
      <c r="F18" s="75"/>
      <c r="G18" s="75"/>
      <c r="H18" s="76"/>
      <c r="I18" s="41">
        <f t="shared" si="1"/>
        <v>8</v>
      </c>
      <c r="J18" s="41"/>
      <c r="K18" s="12"/>
      <c r="L18" s="41"/>
      <c r="M18" s="41"/>
      <c r="N18" s="41"/>
      <c r="O18" s="41"/>
    </row>
    <row r="19" spans="2:15" ht="16" x14ac:dyDescent="0.2">
      <c r="B19" s="47" t="s">
        <v>166</v>
      </c>
      <c r="C19" s="74" t="s">
        <v>173</v>
      </c>
      <c r="D19" s="75"/>
      <c r="E19" s="75"/>
      <c r="F19" s="75"/>
      <c r="G19" s="75"/>
      <c r="H19" s="76"/>
      <c r="I19" s="41">
        <f t="shared" si="1"/>
        <v>9</v>
      </c>
      <c r="J19" s="41"/>
      <c r="K19" s="12"/>
      <c r="L19" s="41"/>
      <c r="M19" s="41"/>
      <c r="N19" s="41"/>
      <c r="O19" s="41"/>
    </row>
    <row r="20" spans="2:15" ht="16" x14ac:dyDescent="0.2">
      <c r="B20" s="47" t="s">
        <v>91</v>
      </c>
      <c r="C20" s="74" t="s">
        <v>78</v>
      </c>
      <c r="D20" s="75"/>
      <c r="E20" s="75"/>
      <c r="F20" s="75"/>
      <c r="G20" s="75"/>
      <c r="H20" s="76"/>
      <c r="I20" s="41">
        <f t="shared" si="1"/>
        <v>10</v>
      </c>
      <c r="J20" s="41"/>
      <c r="K20" s="12"/>
      <c r="L20" s="41"/>
      <c r="M20" s="41"/>
      <c r="N20" s="41"/>
      <c r="O20" s="41"/>
    </row>
    <row r="21" spans="2:15" ht="16" x14ac:dyDescent="0.2">
      <c r="B21" s="47" t="s">
        <v>167</v>
      </c>
      <c r="C21" s="74" t="s">
        <v>119</v>
      </c>
      <c r="D21" s="75"/>
      <c r="E21" s="75"/>
      <c r="F21" s="75"/>
      <c r="G21" s="75"/>
      <c r="H21" s="76"/>
      <c r="I21" s="41">
        <f t="shared" si="1"/>
        <v>11</v>
      </c>
      <c r="J21" s="41"/>
      <c r="K21" s="12"/>
      <c r="L21" s="41"/>
      <c r="M21" s="41"/>
      <c r="N21" s="41"/>
      <c r="O21" s="41"/>
    </row>
    <row r="22" spans="2:15" ht="16" x14ac:dyDescent="0.2">
      <c r="B22" s="47" t="s">
        <v>168</v>
      </c>
      <c r="C22" s="74" t="s">
        <v>120</v>
      </c>
      <c r="D22" s="75"/>
      <c r="E22" s="75"/>
      <c r="F22" s="75"/>
      <c r="G22" s="75"/>
      <c r="H22" s="76"/>
      <c r="I22" s="41">
        <f t="shared" si="1"/>
        <v>12</v>
      </c>
      <c r="J22" s="41"/>
      <c r="K22" s="12"/>
      <c r="L22" s="41"/>
      <c r="M22" s="41"/>
      <c r="N22" s="41"/>
      <c r="O22" s="41"/>
    </row>
    <row r="23" spans="2:15" ht="16" x14ac:dyDescent="0.2">
      <c r="B23" s="47" t="s">
        <v>169</v>
      </c>
      <c r="C23" s="77" t="s">
        <v>121</v>
      </c>
      <c r="D23" s="78"/>
      <c r="E23" s="78"/>
      <c r="F23" s="78"/>
      <c r="G23" s="78"/>
      <c r="H23" s="79"/>
      <c r="I23" s="41">
        <f t="shared" si="1"/>
        <v>13</v>
      </c>
      <c r="J23" s="41"/>
      <c r="K23" s="12"/>
      <c r="L23" s="41"/>
      <c r="M23" s="41"/>
      <c r="N23" s="41"/>
      <c r="O23" s="41"/>
    </row>
    <row r="24" spans="2:15" ht="16" x14ac:dyDescent="0.2">
      <c r="B24" s="47" t="s">
        <v>170</v>
      </c>
      <c r="C24" s="77" t="s">
        <v>122</v>
      </c>
      <c r="D24" s="78"/>
      <c r="E24" s="78"/>
      <c r="F24" s="78"/>
      <c r="G24" s="78"/>
      <c r="H24" s="79"/>
      <c r="I24" s="41">
        <f t="shared" si="1"/>
        <v>14</v>
      </c>
      <c r="J24" s="41"/>
      <c r="K24" s="12"/>
      <c r="L24" s="41"/>
      <c r="M24" s="41"/>
      <c r="N24" s="41"/>
      <c r="O24" s="41"/>
    </row>
    <row r="25" spans="2:15" ht="16" x14ac:dyDescent="0.2">
      <c r="B25" s="47" t="s">
        <v>171</v>
      </c>
      <c r="C25" s="50" t="s">
        <v>163</v>
      </c>
      <c r="D25" s="49"/>
      <c r="E25" s="49"/>
      <c r="F25" s="49"/>
      <c r="G25" s="49"/>
      <c r="H25" s="48"/>
      <c r="I25" s="41">
        <f t="shared" si="1"/>
        <v>15</v>
      </c>
      <c r="J25" s="41"/>
      <c r="K25" s="12"/>
      <c r="L25" s="41"/>
      <c r="M25" s="41"/>
      <c r="N25" s="41"/>
      <c r="O25" s="41"/>
    </row>
    <row r="26" spans="2:15" ht="16" x14ac:dyDescent="0.2">
      <c r="B26" s="47"/>
      <c r="C26" s="50"/>
      <c r="D26" s="49"/>
      <c r="E26" s="49"/>
      <c r="F26" s="49"/>
      <c r="G26" s="49"/>
      <c r="H26" s="48"/>
      <c r="I26" s="37">
        <f t="shared" si="1"/>
        <v>16</v>
      </c>
      <c r="J26" s="37"/>
      <c r="K26" s="12"/>
      <c r="L26" s="37"/>
      <c r="M26" s="37"/>
      <c r="N26" s="37"/>
      <c r="O26" s="37"/>
    </row>
    <row r="27" spans="2:15" ht="16" x14ac:dyDescent="0.2">
      <c r="B27" s="47" t="s">
        <v>88</v>
      </c>
      <c r="C27" s="74" t="s">
        <v>97</v>
      </c>
      <c r="D27" s="75"/>
      <c r="E27" s="75"/>
      <c r="F27" s="75"/>
      <c r="G27" s="75"/>
      <c r="H27" s="76"/>
      <c r="I27" s="41">
        <f t="shared" si="1"/>
        <v>17</v>
      </c>
      <c r="J27" s="41"/>
      <c r="K27" s="12"/>
      <c r="L27" s="41"/>
      <c r="M27" s="41"/>
      <c r="N27" s="41"/>
      <c r="O27" s="41"/>
    </row>
    <row r="28" spans="2:15" ht="16" x14ac:dyDescent="0.2">
      <c r="B28" s="47" t="s">
        <v>87</v>
      </c>
      <c r="C28" s="74" t="s">
        <v>106</v>
      </c>
      <c r="D28" s="75"/>
      <c r="E28" s="75"/>
      <c r="F28" s="75"/>
      <c r="G28" s="75"/>
      <c r="H28" s="76"/>
      <c r="I28" s="41">
        <f t="shared" si="1"/>
        <v>18</v>
      </c>
      <c r="J28" s="41"/>
      <c r="K28" s="12"/>
      <c r="L28" s="41"/>
      <c r="M28" s="41"/>
      <c r="N28" s="41"/>
      <c r="O28" s="41"/>
    </row>
    <row r="29" spans="2:15" ht="16" x14ac:dyDescent="0.2">
      <c r="B29" s="47" t="s">
        <v>86</v>
      </c>
      <c r="C29" s="74" t="s">
        <v>109</v>
      </c>
      <c r="D29" s="75"/>
      <c r="E29" s="75"/>
      <c r="F29" s="75"/>
      <c r="G29" s="75"/>
      <c r="H29" s="76"/>
      <c r="I29" s="41">
        <f t="shared" si="1"/>
        <v>19</v>
      </c>
      <c r="J29" s="41"/>
      <c r="K29" s="12"/>
      <c r="L29" s="41"/>
      <c r="M29" s="41"/>
      <c r="N29" s="41"/>
      <c r="O29" s="41"/>
    </row>
    <row r="30" spans="2:15" ht="16" x14ac:dyDescent="0.2">
      <c r="B30" s="47" t="s">
        <v>85</v>
      </c>
      <c r="C30" s="74" t="s">
        <v>84</v>
      </c>
      <c r="D30" s="75"/>
      <c r="E30" s="75"/>
      <c r="F30" s="75"/>
      <c r="G30" s="75"/>
      <c r="H30" s="76"/>
      <c r="I30" s="41">
        <f t="shared" si="1"/>
        <v>20</v>
      </c>
      <c r="J30" s="41"/>
      <c r="K30" s="12"/>
      <c r="L30" s="41"/>
      <c r="M30" s="41"/>
      <c r="N30" s="41"/>
      <c r="O30" s="41"/>
    </row>
    <row r="31" spans="2:15" ht="16" x14ac:dyDescent="0.2">
      <c r="B31" s="47" t="s">
        <v>83</v>
      </c>
      <c r="C31" s="74" t="s">
        <v>108</v>
      </c>
      <c r="D31" s="75"/>
      <c r="E31" s="75"/>
      <c r="F31" s="75"/>
      <c r="G31" s="75"/>
      <c r="H31" s="76"/>
      <c r="I31" s="41">
        <f t="shared" si="1"/>
        <v>21</v>
      </c>
      <c r="J31" s="41"/>
      <c r="K31" s="12"/>
      <c r="L31" s="41"/>
      <c r="M31" s="41"/>
      <c r="N31" s="41"/>
      <c r="O31" s="41"/>
    </row>
    <row r="32" spans="2:15" ht="16" x14ac:dyDescent="0.2">
      <c r="B32" s="47" t="s">
        <v>164</v>
      </c>
      <c r="C32" s="74" t="s">
        <v>123</v>
      </c>
      <c r="D32" s="75"/>
      <c r="E32" s="75"/>
      <c r="F32" s="75"/>
      <c r="G32" s="75"/>
      <c r="H32" s="76"/>
      <c r="I32" s="41">
        <f t="shared" si="1"/>
        <v>22</v>
      </c>
      <c r="J32" s="41"/>
      <c r="K32" s="12"/>
      <c r="L32" s="41"/>
      <c r="M32" s="41"/>
      <c r="N32" s="41"/>
      <c r="O32" s="41"/>
    </row>
    <row r="33" spans="2:15" ht="16" x14ac:dyDescent="0.2">
      <c r="B33" s="47" t="s">
        <v>81</v>
      </c>
      <c r="C33" s="74"/>
      <c r="D33" s="75"/>
      <c r="E33" s="75"/>
      <c r="F33" s="75"/>
      <c r="G33" s="75"/>
      <c r="H33" s="76"/>
      <c r="I33" s="41">
        <f t="shared" si="1"/>
        <v>23</v>
      </c>
      <c r="J33" s="41"/>
      <c r="K33" s="12"/>
      <c r="L33" s="41"/>
      <c r="M33" s="41"/>
      <c r="N33" s="41"/>
      <c r="O33" s="41"/>
    </row>
    <row r="34" spans="2:15" ht="16" x14ac:dyDescent="0.2">
      <c r="B34" s="47" t="s">
        <v>165</v>
      </c>
      <c r="C34" s="74" t="s">
        <v>172</v>
      </c>
      <c r="D34" s="75"/>
      <c r="E34" s="75"/>
      <c r="F34" s="75"/>
      <c r="G34" s="75"/>
      <c r="H34" s="76"/>
      <c r="I34" s="41">
        <f t="shared" si="1"/>
        <v>24</v>
      </c>
      <c r="J34" s="41"/>
      <c r="K34" s="12"/>
      <c r="L34" s="41"/>
      <c r="M34" s="41"/>
      <c r="N34" s="41"/>
      <c r="O34" s="41"/>
    </row>
    <row r="35" spans="2:15" ht="16" x14ac:dyDescent="0.2">
      <c r="B35" s="47" t="s">
        <v>166</v>
      </c>
      <c r="C35" s="74" t="s">
        <v>173</v>
      </c>
      <c r="D35" s="75"/>
      <c r="E35" s="75"/>
      <c r="F35" s="75"/>
      <c r="G35" s="75"/>
      <c r="H35" s="76"/>
      <c r="I35" s="41">
        <f t="shared" si="1"/>
        <v>25</v>
      </c>
      <c r="J35" s="41"/>
      <c r="K35" s="12"/>
      <c r="L35" s="41"/>
      <c r="M35" s="41"/>
      <c r="N35" s="41"/>
      <c r="O35" s="41"/>
    </row>
    <row r="36" spans="2:15" ht="16" x14ac:dyDescent="0.2">
      <c r="B36" s="47" t="s">
        <v>116</v>
      </c>
      <c r="C36" s="74" t="s">
        <v>78</v>
      </c>
      <c r="D36" s="75"/>
      <c r="E36" s="75"/>
      <c r="F36" s="75"/>
      <c r="G36" s="75"/>
      <c r="H36" s="76"/>
      <c r="I36" s="41">
        <f t="shared" si="1"/>
        <v>26</v>
      </c>
      <c r="J36" s="41"/>
      <c r="K36" s="12"/>
      <c r="L36" s="41"/>
      <c r="M36" s="41"/>
      <c r="N36" s="41"/>
      <c r="O36" s="41"/>
    </row>
    <row r="37" spans="2:15" ht="16" x14ac:dyDescent="0.2">
      <c r="B37" s="47" t="s">
        <v>167</v>
      </c>
      <c r="C37" s="74" t="s">
        <v>119</v>
      </c>
      <c r="D37" s="75"/>
      <c r="E37" s="75"/>
      <c r="F37" s="75"/>
      <c r="G37" s="75"/>
      <c r="H37" s="76"/>
      <c r="I37" s="41">
        <f t="shared" si="1"/>
        <v>27</v>
      </c>
      <c r="J37" s="41"/>
      <c r="K37" s="12"/>
      <c r="L37" s="41"/>
      <c r="M37" s="41"/>
      <c r="N37" s="41"/>
      <c r="O37" s="41"/>
    </row>
    <row r="38" spans="2:15" ht="16" x14ac:dyDescent="0.2">
      <c r="B38" s="47" t="s">
        <v>168</v>
      </c>
      <c r="C38" s="74" t="s">
        <v>120</v>
      </c>
      <c r="D38" s="75"/>
      <c r="E38" s="75"/>
      <c r="F38" s="75"/>
      <c r="G38" s="75"/>
      <c r="H38" s="76"/>
      <c r="I38" s="41">
        <f t="shared" si="1"/>
        <v>28</v>
      </c>
      <c r="J38" s="41"/>
      <c r="K38" s="12"/>
      <c r="L38" s="41"/>
      <c r="M38" s="41"/>
      <c r="N38" s="41"/>
      <c r="O38" s="41"/>
    </row>
    <row r="39" spans="2:15" ht="16" x14ac:dyDescent="0.2">
      <c r="B39" s="47" t="s">
        <v>169</v>
      </c>
      <c r="C39" s="77" t="s">
        <v>121</v>
      </c>
      <c r="D39" s="78"/>
      <c r="E39" s="78"/>
      <c r="F39" s="78"/>
      <c r="G39" s="78"/>
      <c r="H39" s="79"/>
      <c r="I39" s="41">
        <f t="shared" si="1"/>
        <v>29</v>
      </c>
      <c r="J39" s="41"/>
      <c r="K39" s="12"/>
      <c r="L39" s="41"/>
      <c r="M39" s="41"/>
      <c r="N39" s="41"/>
      <c r="O39" s="41"/>
    </row>
    <row r="40" spans="2:15" ht="16" x14ac:dyDescent="0.2">
      <c r="B40" s="47" t="s">
        <v>170</v>
      </c>
      <c r="C40" s="77" t="s">
        <v>122</v>
      </c>
      <c r="D40" s="78"/>
      <c r="E40" s="78"/>
      <c r="F40" s="78"/>
      <c r="G40" s="78"/>
      <c r="H40" s="79"/>
      <c r="I40" s="41">
        <f t="shared" si="1"/>
        <v>30</v>
      </c>
      <c r="J40" s="41"/>
      <c r="K40" s="12"/>
      <c r="L40" s="41"/>
      <c r="M40" s="41"/>
      <c r="N40" s="41"/>
      <c r="O40" s="41"/>
    </row>
    <row r="41" spans="2:15" ht="16" x14ac:dyDescent="0.2">
      <c r="B41" s="47" t="s">
        <v>171</v>
      </c>
      <c r="C41" s="50" t="s">
        <v>163</v>
      </c>
      <c r="D41" s="49"/>
      <c r="E41" s="49"/>
      <c r="F41" s="49"/>
      <c r="G41" s="49"/>
      <c r="H41" s="48"/>
      <c r="I41" s="41">
        <f t="shared" si="1"/>
        <v>31</v>
      </c>
      <c r="J41" s="41"/>
      <c r="K41" s="12"/>
      <c r="L41" s="41"/>
      <c r="M41" s="41"/>
      <c r="N41" s="41"/>
      <c r="O41" s="41"/>
    </row>
    <row r="42" spans="2:15" ht="16" x14ac:dyDescent="0.2">
      <c r="B42" s="47"/>
      <c r="C42" s="50"/>
      <c r="D42" s="49"/>
      <c r="E42" s="49"/>
      <c r="F42" s="49"/>
      <c r="G42" s="49"/>
      <c r="H42" s="48"/>
      <c r="I42" s="41">
        <f t="shared" si="1"/>
        <v>32</v>
      </c>
      <c r="J42" s="41"/>
      <c r="K42" s="12"/>
      <c r="L42" s="41"/>
      <c r="M42" s="41"/>
      <c r="N42" s="41"/>
      <c r="O42" s="41"/>
    </row>
    <row r="43" spans="2:15" ht="16" x14ac:dyDescent="0.2">
      <c r="B43" s="47" t="s">
        <v>98</v>
      </c>
      <c r="C43" s="74" t="s">
        <v>97</v>
      </c>
      <c r="D43" s="75"/>
      <c r="E43" s="75"/>
      <c r="F43" s="75"/>
      <c r="G43" s="75"/>
      <c r="H43" s="76"/>
      <c r="I43" s="41">
        <f t="shared" si="1"/>
        <v>33</v>
      </c>
      <c r="J43" s="41"/>
      <c r="K43" s="12"/>
      <c r="L43" s="41"/>
      <c r="M43" s="41"/>
      <c r="N43" s="41"/>
      <c r="O43" s="41"/>
    </row>
    <row r="44" spans="2:15" ht="16" x14ac:dyDescent="0.2">
      <c r="B44" s="47" t="s">
        <v>87</v>
      </c>
      <c r="C44" s="74" t="s">
        <v>106</v>
      </c>
      <c r="D44" s="75"/>
      <c r="E44" s="75"/>
      <c r="F44" s="75"/>
      <c r="G44" s="75"/>
      <c r="H44" s="76"/>
      <c r="I44" s="41">
        <f t="shared" si="1"/>
        <v>34</v>
      </c>
      <c r="J44" s="41"/>
      <c r="K44" s="12"/>
      <c r="L44" s="41"/>
      <c r="M44" s="41"/>
      <c r="N44" s="41"/>
      <c r="O44" s="41"/>
    </row>
    <row r="45" spans="2:15" ht="16" x14ac:dyDescent="0.2">
      <c r="B45" s="47" t="s">
        <v>96</v>
      </c>
      <c r="C45" s="74" t="s">
        <v>109</v>
      </c>
      <c r="D45" s="75"/>
      <c r="E45" s="75"/>
      <c r="F45" s="75"/>
      <c r="G45" s="75"/>
      <c r="H45" s="76"/>
      <c r="I45" s="41">
        <f t="shared" si="1"/>
        <v>35</v>
      </c>
      <c r="J45" s="41"/>
      <c r="K45" s="12"/>
      <c r="L45" s="41"/>
      <c r="M45" s="41"/>
      <c r="N45" s="41"/>
      <c r="O45" s="41"/>
    </row>
    <row r="46" spans="2:15" ht="16" x14ac:dyDescent="0.2">
      <c r="B46" s="47" t="s">
        <v>85</v>
      </c>
      <c r="C46" s="74" t="s">
        <v>84</v>
      </c>
      <c r="D46" s="75"/>
      <c r="E46" s="75"/>
      <c r="F46" s="75"/>
      <c r="G46" s="75"/>
      <c r="H46" s="76"/>
      <c r="I46" s="41">
        <f t="shared" si="1"/>
        <v>36</v>
      </c>
      <c r="J46" s="41"/>
      <c r="K46" s="12"/>
      <c r="L46" s="41"/>
      <c r="M46" s="41"/>
      <c r="N46" s="41"/>
      <c r="O46" s="41"/>
    </row>
    <row r="47" spans="2:15" ht="16" x14ac:dyDescent="0.2">
      <c r="B47" s="47" t="s">
        <v>95</v>
      </c>
      <c r="C47" s="74" t="s">
        <v>108</v>
      </c>
      <c r="D47" s="75"/>
      <c r="E47" s="75"/>
      <c r="F47" s="75"/>
      <c r="G47" s="75"/>
      <c r="H47" s="76"/>
      <c r="I47" s="41">
        <f t="shared" si="1"/>
        <v>37</v>
      </c>
      <c r="J47" s="41"/>
      <c r="K47" s="12"/>
      <c r="L47" s="41"/>
      <c r="M47" s="41"/>
      <c r="N47" s="41"/>
      <c r="O47" s="41"/>
    </row>
    <row r="48" spans="2:15" ht="16" x14ac:dyDescent="0.2">
      <c r="B48" s="47" t="s">
        <v>164</v>
      </c>
      <c r="C48" s="74" t="s">
        <v>123</v>
      </c>
      <c r="D48" s="75"/>
      <c r="E48" s="75"/>
      <c r="F48" s="75"/>
      <c r="G48" s="75"/>
      <c r="H48" s="76"/>
      <c r="I48" s="41">
        <f t="shared" si="1"/>
        <v>38</v>
      </c>
      <c r="J48" s="41"/>
      <c r="K48" s="12"/>
      <c r="L48" s="41"/>
      <c r="M48" s="41"/>
      <c r="N48" s="41"/>
      <c r="O48" s="41"/>
    </row>
    <row r="49" spans="2:19" ht="16" x14ac:dyDescent="0.2">
      <c r="B49" s="47" t="s">
        <v>81</v>
      </c>
      <c r="C49" s="74"/>
      <c r="D49" s="75"/>
      <c r="E49" s="75"/>
      <c r="F49" s="75"/>
      <c r="G49" s="75"/>
      <c r="H49" s="76"/>
      <c r="I49" s="41">
        <f t="shared" si="1"/>
        <v>39</v>
      </c>
      <c r="J49" s="41"/>
      <c r="K49" s="12"/>
      <c r="L49" s="41"/>
      <c r="M49" s="41"/>
      <c r="N49" s="41"/>
      <c r="O49" s="41"/>
    </row>
    <row r="50" spans="2:19" ht="16" x14ac:dyDescent="0.2">
      <c r="B50" s="47" t="s">
        <v>165</v>
      </c>
      <c r="C50" s="74" t="s">
        <v>172</v>
      </c>
      <c r="D50" s="75"/>
      <c r="E50" s="75"/>
      <c r="F50" s="75"/>
      <c r="G50" s="75"/>
      <c r="H50" s="76"/>
      <c r="I50" s="41">
        <f t="shared" si="1"/>
        <v>40</v>
      </c>
      <c r="J50" s="41"/>
      <c r="K50" s="12"/>
      <c r="L50" s="41"/>
      <c r="M50" s="41"/>
      <c r="N50" s="41"/>
      <c r="O50" s="41"/>
    </row>
    <row r="51" spans="2:19" ht="16" x14ac:dyDescent="0.2">
      <c r="B51" s="47" t="s">
        <v>166</v>
      </c>
      <c r="C51" s="74" t="s">
        <v>173</v>
      </c>
      <c r="D51" s="75"/>
      <c r="E51" s="75"/>
      <c r="F51" s="75"/>
      <c r="G51" s="75"/>
      <c r="H51" s="76"/>
      <c r="I51" s="41">
        <f t="shared" si="1"/>
        <v>41</v>
      </c>
      <c r="J51" s="41"/>
      <c r="K51" s="12"/>
      <c r="L51" s="41"/>
      <c r="M51" s="41"/>
      <c r="N51" s="41"/>
      <c r="O51" s="41"/>
    </row>
    <row r="52" spans="2:19" ht="16" x14ac:dyDescent="0.2">
      <c r="B52" s="47" t="s">
        <v>91</v>
      </c>
      <c r="C52" s="74" t="s">
        <v>78</v>
      </c>
      <c r="D52" s="75"/>
      <c r="E52" s="75"/>
      <c r="F52" s="75"/>
      <c r="G52" s="75"/>
      <c r="H52" s="76"/>
      <c r="I52" s="41">
        <f t="shared" si="1"/>
        <v>42</v>
      </c>
      <c r="J52" s="41"/>
      <c r="K52" s="12"/>
      <c r="L52" s="41"/>
      <c r="M52" s="41"/>
      <c r="N52" s="41"/>
      <c r="O52" s="41"/>
    </row>
    <row r="53" spans="2:19" ht="16" x14ac:dyDescent="0.2">
      <c r="B53" s="47" t="s">
        <v>167</v>
      </c>
      <c r="C53" s="74" t="s">
        <v>119</v>
      </c>
      <c r="D53" s="75"/>
      <c r="E53" s="75"/>
      <c r="F53" s="75"/>
      <c r="G53" s="75"/>
      <c r="H53" s="76"/>
      <c r="I53" s="41">
        <f t="shared" si="1"/>
        <v>43</v>
      </c>
      <c r="J53" s="41"/>
      <c r="K53" s="12"/>
      <c r="L53" s="41"/>
      <c r="M53" s="41"/>
      <c r="N53" s="41"/>
      <c r="O53" s="41"/>
    </row>
    <row r="54" spans="2:19" ht="16" x14ac:dyDescent="0.2">
      <c r="B54" s="47" t="s">
        <v>168</v>
      </c>
      <c r="C54" s="74" t="s">
        <v>120</v>
      </c>
      <c r="D54" s="75"/>
      <c r="E54" s="75"/>
      <c r="F54" s="75"/>
      <c r="G54" s="75"/>
      <c r="H54" s="76"/>
      <c r="I54" s="41">
        <f t="shared" si="1"/>
        <v>44</v>
      </c>
      <c r="J54" s="41"/>
      <c r="K54" s="12"/>
      <c r="L54" s="41"/>
      <c r="M54" s="41"/>
      <c r="N54" s="41"/>
      <c r="O54" s="41"/>
    </row>
    <row r="55" spans="2:19" ht="16" x14ac:dyDescent="0.2">
      <c r="B55" s="47" t="s">
        <v>169</v>
      </c>
      <c r="C55" s="77" t="s">
        <v>121</v>
      </c>
      <c r="D55" s="78"/>
      <c r="E55" s="78"/>
      <c r="F55" s="78"/>
      <c r="G55" s="78"/>
      <c r="H55" s="79"/>
      <c r="I55" s="41">
        <f t="shared" si="1"/>
        <v>45</v>
      </c>
      <c r="J55" s="41"/>
      <c r="K55" s="12"/>
      <c r="L55" s="41"/>
      <c r="M55" s="41"/>
      <c r="N55" s="41"/>
      <c r="O55" s="41"/>
    </row>
    <row r="56" spans="2:19" ht="16" x14ac:dyDescent="0.2">
      <c r="B56" s="47" t="s">
        <v>170</v>
      </c>
      <c r="C56" s="77" t="s">
        <v>122</v>
      </c>
      <c r="D56" s="78"/>
      <c r="E56" s="78"/>
      <c r="F56" s="78"/>
      <c r="G56" s="78"/>
      <c r="H56" s="79"/>
      <c r="I56" s="41">
        <f t="shared" si="1"/>
        <v>46</v>
      </c>
      <c r="J56" s="41"/>
      <c r="K56" s="12"/>
      <c r="L56" s="41"/>
      <c r="M56" s="41"/>
      <c r="N56" s="41"/>
      <c r="O56" s="41"/>
    </row>
    <row r="57" spans="2:19" ht="16" x14ac:dyDescent="0.2">
      <c r="B57" s="44" t="s">
        <v>171</v>
      </c>
      <c r="C57" s="50" t="s">
        <v>163</v>
      </c>
      <c r="D57" s="49"/>
      <c r="E57" s="49"/>
      <c r="F57" s="49"/>
      <c r="G57" s="49"/>
      <c r="H57" s="48"/>
      <c r="I57" s="41">
        <f t="shared" si="1"/>
        <v>47</v>
      </c>
      <c r="J57" s="41"/>
      <c r="K57" s="12"/>
      <c r="L57" s="41"/>
      <c r="M57" s="41"/>
      <c r="N57" s="41"/>
      <c r="O57" s="41"/>
    </row>
    <row r="58" spans="2:19" ht="16" x14ac:dyDescent="0.2">
      <c r="M58" s="54"/>
      <c r="N58" s="54"/>
      <c r="O58" s="54"/>
    </row>
    <row r="59" spans="2:19" ht="15" x14ac:dyDescent="0.2">
      <c r="P59" s="36" t="s">
        <v>60</v>
      </c>
      <c r="Q59" s="36" t="s">
        <v>61</v>
      </c>
      <c r="R59" s="36" t="s">
        <v>62</v>
      </c>
      <c r="S59" s="36" t="s">
        <v>63</v>
      </c>
    </row>
    <row r="60" spans="2:19" ht="15" x14ac:dyDescent="0.2">
      <c r="P60" s="9">
        <f>COUNT(I11:I57)</f>
        <v>47</v>
      </c>
      <c r="Q60" s="9">
        <f>COUNTIF(L11:L57,"OK")</f>
        <v>0</v>
      </c>
      <c r="R60" s="9">
        <f>COUNTIF(L11:L57,"NG")</f>
        <v>0</v>
      </c>
      <c r="S60" s="30">
        <f>IF(R60=0,0,R60/P60*100)</f>
        <v>0</v>
      </c>
    </row>
    <row r="61" spans="2:19" ht="16" x14ac:dyDescent="0.2">
      <c r="M61" s="54"/>
      <c r="N61" s="54"/>
      <c r="O61" s="54"/>
    </row>
    <row r="62" spans="2:19" ht="16" x14ac:dyDescent="0.2">
      <c r="M62" s="54"/>
      <c r="N62" s="54"/>
      <c r="O62" s="54"/>
    </row>
  </sheetData>
  <mergeCells count="50">
    <mergeCell ref="C20:H20"/>
    <mergeCell ref="C14:H14"/>
    <mergeCell ref="C9:H9"/>
    <mergeCell ref="C15:H15"/>
    <mergeCell ref="C18:H18"/>
    <mergeCell ref="C19:H19"/>
    <mergeCell ref="C2:F2"/>
    <mergeCell ref="B3:B5"/>
    <mergeCell ref="C3:F5"/>
    <mergeCell ref="G3:G5"/>
    <mergeCell ref="H3:H5"/>
    <mergeCell ref="C40:H40"/>
    <mergeCell ref="C21:H21"/>
    <mergeCell ref="C22:H22"/>
    <mergeCell ref="C23:H23"/>
    <mergeCell ref="C24:H24"/>
    <mergeCell ref="C27:H27"/>
    <mergeCell ref="C28:H28"/>
    <mergeCell ref="C29:H29"/>
    <mergeCell ref="C35:H35"/>
    <mergeCell ref="C36:H36"/>
    <mergeCell ref="C37:H37"/>
    <mergeCell ref="C38:H38"/>
    <mergeCell ref="C39:H39"/>
    <mergeCell ref="C32:H32"/>
    <mergeCell ref="C33:H33"/>
    <mergeCell ref="C30:H30"/>
    <mergeCell ref="C31:H31"/>
    <mergeCell ref="C34:H34"/>
    <mergeCell ref="C52:H52"/>
    <mergeCell ref="C53:H53"/>
    <mergeCell ref="C54:H54"/>
    <mergeCell ref="C55:H55"/>
    <mergeCell ref="C56:H56"/>
    <mergeCell ref="I8:O8"/>
    <mergeCell ref="C48:H48"/>
    <mergeCell ref="C49:H49"/>
    <mergeCell ref="C50:H50"/>
    <mergeCell ref="C51:H51"/>
    <mergeCell ref="C43:H43"/>
    <mergeCell ref="C44:H44"/>
    <mergeCell ref="C45:H45"/>
    <mergeCell ref="C46:H46"/>
    <mergeCell ref="C47:H47"/>
    <mergeCell ref="C10:H10"/>
    <mergeCell ref="C11:H11"/>
    <mergeCell ref="C12:H12"/>
    <mergeCell ref="C13:H13"/>
    <mergeCell ref="C16:H16"/>
    <mergeCell ref="C17:H17"/>
  </mergeCells>
  <phoneticPr fontId="1"/>
  <conditionalFormatting sqref="J3">
    <cfRule type="cellIs" dxfId="6" priority="1" operator="equal">
      <formula>0</formula>
    </cfRule>
  </conditionalFormatting>
  <dataValidations count="2"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FBEABC6B-3F50-48F1-BDC1-C1B33A121914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  <fill>
                <patternFill patternType="none">
                  <bgColor auto="1"/>
                </patternFill>
              </fill>
            </x14:dxf>
          </x14:cfRule>
          <xm:sqref>I5:J5</xm:sqref>
        </x14:conditionalFormatting>
        <x14:conditionalFormatting xmlns:xm="http://schemas.microsoft.com/office/excel/2006/main">
          <x14:cfRule type="expression" priority="2" id="{1A852270-356E-445D-ADCF-2318A0D65A11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</x14:dxf>
          </x14:cfRule>
          <xm:sqref>J3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showGridLines="0" zoomScaleNormal="100" workbookViewId="0">
      <selection activeCell="D24" sqref="D24"/>
    </sheetView>
  </sheetViews>
  <sheetFormatPr defaultColWidth="8.90625" defaultRowHeight="16" x14ac:dyDescent="0.2"/>
  <cols>
    <col min="1" max="1" width="1.453125" style="1" customWidth="1"/>
    <col min="2" max="2" width="20.90625" style="1" bestFit="1" customWidth="1"/>
    <col min="3" max="3" width="32.81640625" style="1" customWidth="1"/>
    <col min="4" max="4" width="72.1796875" style="1" customWidth="1"/>
    <col min="5" max="5" width="28.6328125" style="1" customWidth="1"/>
    <col min="6" max="6" width="11.36328125" style="1" customWidth="1"/>
    <col min="7" max="8" width="11.453125" style="1" customWidth="1"/>
    <col min="9" max="10" width="13" style="1" customWidth="1"/>
    <col min="11" max="11" width="11.36328125" style="1" customWidth="1"/>
    <col min="12" max="12" width="28.6328125" style="1" customWidth="1"/>
    <col min="13" max="16384" width="8.90625" style="1"/>
  </cols>
  <sheetData>
    <row r="1" spans="1:12" ht="7.25" customHeight="1" x14ac:dyDescent="0.2"/>
    <row r="2" spans="1:12" x14ac:dyDescent="0.2">
      <c r="B2" s="7" t="s">
        <v>29</v>
      </c>
      <c r="C2" s="60" t="s">
        <v>33</v>
      </c>
      <c r="D2" s="60"/>
      <c r="E2" s="60"/>
      <c r="F2" s="60"/>
      <c r="G2" s="7" t="s">
        <v>22</v>
      </c>
      <c r="H2" s="7" t="s">
        <v>23</v>
      </c>
      <c r="I2" s="7" t="s">
        <v>31</v>
      </c>
      <c r="J2" s="7" t="s">
        <v>34</v>
      </c>
    </row>
    <row r="3" spans="1:12" ht="16.5" customHeight="1" x14ac:dyDescent="0.2">
      <c r="B3" s="59" t="str">
        <f ca="1">RIGHT(CELL("filename",C3),LEN(CELL("filename",C3))-FIND("]",CELL("filename",C3)))</f>
        <v>ALB-NginxECS×××××</v>
      </c>
      <c r="C3" s="61" t="s">
        <v>67</v>
      </c>
      <c r="D3" s="61"/>
      <c r="E3" s="61"/>
      <c r="F3" s="61"/>
      <c r="G3" s="59" t="s">
        <v>114</v>
      </c>
      <c r="H3" s="59" t="s">
        <v>24</v>
      </c>
      <c r="I3" s="2" t="str">
        <f>改訂履歴!E6&amp;""</f>
        <v>徳住</v>
      </c>
      <c r="J3" s="12">
        <f>改訂履歴!D6</f>
        <v>44869</v>
      </c>
    </row>
    <row r="4" spans="1:12" ht="20.399999999999999" customHeight="1" x14ac:dyDescent="0.2">
      <c r="B4" s="59"/>
      <c r="C4" s="61"/>
      <c r="D4" s="61"/>
      <c r="E4" s="61"/>
      <c r="F4" s="61"/>
      <c r="G4" s="59"/>
      <c r="H4" s="59"/>
      <c r="I4" s="7" t="s">
        <v>32</v>
      </c>
      <c r="J4" s="7" t="s">
        <v>30</v>
      </c>
    </row>
    <row r="5" spans="1:12" ht="20.399999999999999" customHeight="1" x14ac:dyDescent="0.2">
      <c r="B5" s="59"/>
      <c r="C5" s="61"/>
      <c r="D5" s="61"/>
      <c r="E5" s="61"/>
      <c r="F5" s="61"/>
      <c r="G5" s="59"/>
      <c r="H5" s="59"/>
      <c r="I5" s="4" t="e">
        <f>INDEX(改訂履歴!D7:D45:'改訂履歴'!D7:D45,MATCH("",改訂履歴!D7:D45:'改訂履歴'!D7:D45,-1),1)</f>
        <v>#N/A</v>
      </c>
      <c r="J5" s="16" t="e">
        <f>LOOKUP(10^15,改訂履歴!C36:C45:'改訂履歴'!C36:C45)</f>
        <v>#N/A</v>
      </c>
    </row>
    <row r="7" spans="1:12" x14ac:dyDescent="0.2">
      <c r="B7" s="67" t="s">
        <v>25</v>
      </c>
      <c r="C7" s="67"/>
      <c r="D7" s="67"/>
      <c r="E7" s="67"/>
      <c r="F7" s="67" t="s">
        <v>43</v>
      </c>
      <c r="G7" s="67"/>
      <c r="H7" s="67"/>
      <c r="I7" s="67"/>
      <c r="J7" s="67"/>
      <c r="K7" s="67"/>
      <c r="L7" s="67"/>
    </row>
    <row r="8" spans="1:12" x14ac:dyDescent="0.2">
      <c r="A8" s="5"/>
      <c r="B8" s="7" t="s">
        <v>26</v>
      </c>
      <c r="C8" s="7" t="s">
        <v>27</v>
      </c>
      <c r="D8" s="15" t="s">
        <v>6</v>
      </c>
      <c r="E8" s="7" t="s">
        <v>50</v>
      </c>
      <c r="F8" s="7" t="s">
        <v>44</v>
      </c>
      <c r="G8" s="7" t="s">
        <v>45</v>
      </c>
      <c r="H8" s="7" t="s">
        <v>46</v>
      </c>
      <c r="I8" s="7" t="s">
        <v>47</v>
      </c>
      <c r="J8" s="7" t="s">
        <v>48</v>
      </c>
      <c r="K8" s="7" t="s">
        <v>49</v>
      </c>
      <c r="L8" s="7" t="s">
        <v>50</v>
      </c>
    </row>
    <row r="9" spans="1:12" x14ac:dyDescent="0.2">
      <c r="A9" s="5"/>
      <c r="B9" s="59" t="s">
        <v>0</v>
      </c>
      <c r="C9" s="2" t="s">
        <v>1</v>
      </c>
      <c r="D9" s="29" t="s">
        <v>66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2">
      <c r="A10" s="5"/>
      <c r="B10" s="59"/>
      <c r="C10" s="2" t="s">
        <v>2</v>
      </c>
      <c r="D10" s="20"/>
      <c r="E10" s="2"/>
      <c r="F10" s="2">
        <f t="shared" ref="F10:F44" si="0">ROW()-8</f>
        <v>2</v>
      </c>
      <c r="G10" s="2"/>
      <c r="H10" s="12"/>
      <c r="I10" s="2"/>
      <c r="J10" s="2"/>
      <c r="K10" s="2"/>
      <c r="L10" s="2"/>
    </row>
    <row r="11" spans="1:12" x14ac:dyDescent="0.2">
      <c r="A11" s="5"/>
      <c r="B11" s="41" t="s">
        <v>3</v>
      </c>
      <c r="C11" s="21" t="s">
        <v>3</v>
      </c>
      <c r="D11" s="3" t="s">
        <v>162</v>
      </c>
      <c r="E11" s="23"/>
      <c r="F11" s="41">
        <f t="shared" si="0"/>
        <v>3</v>
      </c>
      <c r="G11" s="41"/>
      <c r="H11" s="12"/>
      <c r="I11" s="41"/>
      <c r="J11" s="41"/>
      <c r="K11" s="41"/>
      <c r="L11" s="41"/>
    </row>
    <row r="12" spans="1:12" x14ac:dyDescent="0.2">
      <c r="A12" s="5"/>
      <c r="B12" s="59" t="s">
        <v>4</v>
      </c>
      <c r="C12" s="22" t="s">
        <v>126</v>
      </c>
      <c r="D12" s="13"/>
      <c r="E12" s="23"/>
      <c r="F12" s="41">
        <f t="shared" si="0"/>
        <v>4</v>
      </c>
      <c r="G12" s="41"/>
      <c r="H12" s="12"/>
      <c r="I12" s="41"/>
      <c r="J12" s="41"/>
      <c r="K12" s="41"/>
      <c r="L12" s="41"/>
    </row>
    <row r="13" spans="1:12" x14ac:dyDescent="0.2">
      <c r="A13" s="5"/>
      <c r="B13" s="59"/>
      <c r="C13" s="22" t="s">
        <v>127</v>
      </c>
      <c r="D13" s="13" t="s">
        <v>133</v>
      </c>
      <c r="E13" s="23"/>
      <c r="F13" s="41">
        <f t="shared" si="0"/>
        <v>5</v>
      </c>
      <c r="G13" s="41"/>
      <c r="H13" s="12"/>
      <c r="I13" s="41"/>
      <c r="J13" s="41"/>
      <c r="K13" s="41"/>
      <c r="L13" s="41"/>
    </row>
    <row r="14" spans="1:12" x14ac:dyDescent="0.2">
      <c r="A14" s="5"/>
      <c r="B14" s="59"/>
      <c r="C14" s="22" t="s">
        <v>128</v>
      </c>
      <c r="D14" s="13" t="s">
        <v>132</v>
      </c>
      <c r="E14" s="23"/>
      <c r="F14" s="41">
        <f t="shared" si="0"/>
        <v>6</v>
      </c>
      <c r="G14" s="41"/>
      <c r="H14" s="12"/>
      <c r="I14" s="41"/>
      <c r="J14" s="41"/>
      <c r="K14" s="41"/>
      <c r="L14" s="41"/>
    </row>
    <row r="15" spans="1:12" x14ac:dyDescent="0.2">
      <c r="A15" s="5"/>
      <c r="B15" s="59"/>
      <c r="C15" s="22" t="s">
        <v>129</v>
      </c>
      <c r="D15" s="14" t="s">
        <v>131</v>
      </c>
      <c r="E15" s="23"/>
      <c r="F15" s="41">
        <f t="shared" si="0"/>
        <v>7</v>
      </c>
      <c r="G15" s="41"/>
      <c r="H15" s="12"/>
      <c r="I15" s="41"/>
      <c r="J15" s="41"/>
      <c r="K15" s="41"/>
      <c r="L15" s="41"/>
    </row>
    <row r="16" spans="1:12" x14ac:dyDescent="0.2">
      <c r="A16" s="5"/>
      <c r="B16" s="59"/>
      <c r="C16" s="22" t="s">
        <v>130</v>
      </c>
      <c r="D16" s="13"/>
      <c r="E16" s="23"/>
      <c r="F16" s="41">
        <f t="shared" si="0"/>
        <v>8</v>
      </c>
      <c r="G16" s="41"/>
      <c r="H16" s="12"/>
      <c r="I16" s="41"/>
      <c r="J16" s="41"/>
      <c r="K16" s="41"/>
      <c r="L16" s="41"/>
    </row>
    <row r="17" spans="1:12" x14ac:dyDescent="0.2">
      <c r="A17" s="5"/>
      <c r="B17" s="59"/>
      <c r="C17" s="22" t="s">
        <v>134</v>
      </c>
      <c r="D17" s="13"/>
      <c r="E17" s="23"/>
      <c r="F17" s="41">
        <f t="shared" si="0"/>
        <v>9</v>
      </c>
      <c r="G17" s="41"/>
      <c r="H17" s="12"/>
      <c r="I17" s="41"/>
      <c r="J17" s="41"/>
      <c r="K17" s="41"/>
      <c r="L17" s="41"/>
    </row>
    <row r="18" spans="1:12" x14ac:dyDescent="0.2">
      <c r="A18" s="5"/>
      <c r="B18" s="59"/>
      <c r="C18" s="22" t="s">
        <v>135</v>
      </c>
      <c r="D18" s="14"/>
      <c r="E18" s="23"/>
      <c r="F18" s="41">
        <f t="shared" si="0"/>
        <v>10</v>
      </c>
      <c r="G18" s="41"/>
      <c r="H18" s="12"/>
      <c r="I18" s="41"/>
      <c r="J18" s="41"/>
      <c r="K18" s="41"/>
      <c r="L18" s="41"/>
    </row>
    <row r="19" spans="1:12" x14ac:dyDescent="0.2">
      <c r="A19" s="5"/>
      <c r="B19" s="59"/>
      <c r="C19" s="22" t="s">
        <v>136</v>
      </c>
      <c r="D19" s="13"/>
      <c r="E19" s="23"/>
      <c r="F19" s="41">
        <f t="shared" si="0"/>
        <v>11</v>
      </c>
      <c r="G19" s="41"/>
      <c r="H19" s="12"/>
      <c r="I19" s="41"/>
      <c r="J19" s="41"/>
      <c r="K19" s="41"/>
      <c r="L19" s="41"/>
    </row>
    <row r="20" spans="1:12" x14ac:dyDescent="0.2">
      <c r="A20" s="5"/>
      <c r="B20" s="59"/>
      <c r="C20" s="22" t="s">
        <v>137</v>
      </c>
      <c r="D20" s="14"/>
      <c r="E20" s="23"/>
      <c r="F20" s="41">
        <f t="shared" si="0"/>
        <v>12</v>
      </c>
      <c r="G20" s="41"/>
      <c r="H20" s="12"/>
      <c r="I20" s="41"/>
      <c r="J20" s="41"/>
      <c r="K20" s="41"/>
      <c r="L20" s="41"/>
    </row>
    <row r="21" spans="1:12" x14ac:dyDescent="0.2">
      <c r="A21" s="5"/>
      <c r="B21" s="59"/>
      <c r="C21" s="22" t="s">
        <v>138</v>
      </c>
      <c r="D21" s="14"/>
      <c r="E21" s="23"/>
      <c r="F21" s="41">
        <f t="shared" si="0"/>
        <v>13</v>
      </c>
      <c r="G21" s="41"/>
      <c r="H21" s="12"/>
      <c r="I21" s="41"/>
      <c r="J21" s="41"/>
      <c r="K21" s="41"/>
      <c r="L21" s="41"/>
    </row>
    <row r="22" spans="1:12" x14ac:dyDescent="0.2">
      <c r="A22" s="5"/>
      <c r="B22" s="59"/>
      <c r="C22" s="22" t="s">
        <v>139</v>
      </c>
      <c r="D22" s="14"/>
      <c r="E22" s="23"/>
      <c r="F22" s="41">
        <f t="shared" si="0"/>
        <v>14</v>
      </c>
      <c r="G22" s="41"/>
      <c r="H22" s="12"/>
      <c r="I22" s="41"/>
      <c r="J22" s="41"/>
      <c r="K22" s="41"/>
      <c r="L22" s="41"/>
    </row>
    <row r="23" spans="1:12" x14ac:dyDescent="0.2">
      <c r="A23" s="5"/>
      <c r="B23" s="59"/>
      <c r="C23" s="22" t="s">
        <v>140</v>
      </c>
      <c r="D23" s="55"/>
      <c r="E23" s="23"/>
      <c r="F23" s="41">
        <f t="shared" si="0"/>
        <v>15</v>
      </c>
      <c r="G23" s="41"/>
      <c r="H23" s="12"/>
      <c r="I23" s="41"/>
      <c r="J23" s="41"/>
      <c r="K23" s="41"/>
      <c r="L23" s="41"/>
    </row>
    <row r="24" spans="1:12" x14ac:dyDescent="0.2">
      <c r="A24" s="5"/>
      <c r="B24" s="59"/>
      <c r="C24" s="22" t="s">
        <v>141</v>
      </c>
      <c r="D24" s="14"/>
      <c r="E24" s="23"/>
      <c r="F24" s="41">
        <f t="shared" si="0"/>
        <v>16</v>
      </c>
      <c r="G24" s="41"/>
      <c r="H24" s="12"/>
      <c r="I24" s="41"/>
      <c r="J24" s="41"/>
      <c r="K24" s="41"/>
      <c r="L24" s="41"/>
    </row>
    <row r="25" spans="1:12" x14ac:dyDescent="0.2">
      <c r="A25" s="5"/>
      <c r="B25" s="59"/>
      <c r="C25" s="22" t="s">
        <v>142</v>
      </c>
      <c r="D25" s="14"/>
      <c r="E25" s="23"/>
      <c r="F25" s="41">
        <f t="shared" si="0"/>
        <v>17</v>
      </c>
      <c r="G25" s="41"/>
      <c r="H25" s="12"/>
      <c r="I25" s="41"/>
      <c r="J25" s="41"/>
      <c r="K25" s="41"/>
      <c r="L25" s="41"/>
    </row>
    <row r="26" spans="1:12" x14ac:dyDescent="0.2">
      <c r="B26" s="59"/>
      <c r="C26" s="22" t="s">
        <v>145</v>
      </c>
      <c r="D26" s="13"/>
      <c r="E26" s="23"/>
      <c r="F26" s="41">
        <f t="shared" si="0"/>
        <v>18</v>
      </c>
      <c r="G26" s="41"/>
      <c r="H26" s="12"/>
      <c r="I26" s="41"/>
      <c r="J26" s="41"/>
      <c r="K26" s="41"/>
      <c r="L26" s="41"/>
    </row>
    <row r="27" spans="1:12" x14ac:dyDescent="0.2">
      <c r="B27" s="59"/>
      <c r="C27" s="22" t="s">
        <v>146</v>
      </c>
      <c r="D27" s="14"/>
      <c r="E27" s="23"/>
      <c r="F27" s="41">
        <f t="shared" si="0"/>
        <v>19</v>
      </c>
      <c r="G27" s="41"/>
      <c r="H27" s="12"/>
      <c r="I27" s="41"/>
      <c r="J27" s="41"/>
      <c r="K27" s="41"/>
      <c r="L27" s="41"/>
    </row>
    <row r="28" spans="1:12" x14ac:dyDescent="0.2">
      <c r="B28" s="59"/>
      <c r="C28" s="22" t="s">
        <v>147</v>
      </c>
      <c r="D28" s="13"/>
      <c r="E28" s="23"/>
      <c r="F28" s="41">
        <f t="shared" si="0"/>
        <v>20</v>
      </c>
      <c r="G28" s="41"/>
      <c r="H28" s="12"/>
      <c r="I28" s="41"/>
      <c r="J28" s="41"/>
      <c r="K28" s="41"/>
      <c r="L28" s="41"/>
    </row>
    <row r="29" spans="1:12" x14ac:dyDescent="0.2">
      <c r="B29" s="59"/>
      <c r="C29" s="22" t="s">
        <v>148</v>
      </c>
      <c r="D29" s="14"/>
      <c r="E29" s="23"/>
      <c r="F29" s="41">
        <f t="shared" si="0"/>
        <v>21</v>
      </c>
      <c r="G29" s="41"/>
      <c r="H29" s="12"/>
      <c r="I29" s="41"/>
      <c r="J29" s="41"/>
      <c r="K29" s="41"/>
      <c r="L29" s="41"/>
    </row>
    <row r="30" spans="1:12" x14ac:dyDescent="0.2">
      <c r="B30" s="59"/>
      <c r="C30" s="22" t="s">
        <v>149</v>
      </c>
      <c r="D30" s="13"/>
      <c r="E30" s="23"/>
      <c r="F30" s="41">
        <f t="shared" si="0"/>
        <v>22</v>
      </c>
      <c r="G30" s="41"/>
      <c r="H30" s="12"/>
      <c r="I30" s="41"/>
      <c r="J30" s="41"/>
      <c r="K30" s="41"/>
      <c r="L30" s="41"/>
    </row>
    <row r="31" spans="1:12" x14ac:dyDescent="0.2">
      <c r="B31" s="59"/>
      <c r="C31" s="22" t="s">
        <v>150</v>
      </c>
      <c r="D31" s="14"/>
      <c r="E31" s="23"/>
      <c r="F31" s="41">
        <f t="shared" si="0"/>
        <v>23</v>
      </c>
      <c r="G31" s="41"/>
      <c r="H31" s="12"/>
      <c r="I31" s="41"/>
      <c r="J31" s="41"/>
      <c r="K31" s="41"/>
      <c r="L31" s="41"/>
    </row>
    <row r="32" spans="1:12" x14ac:dyDescent="0.2">
      <c r="B32" s="59" t="s">
        <v>8</v>
      </c>
      <c r="C32" s="2" t="s">
        <v>5</v>
      </c>
      <c r="D32" s="29"/>
      <c r="E32" s="2"/>
      <c r="F32" s="2">
        <f t="shared" si="0"/>
        <v>24</v>
      </c>
      <c r="G32" s="2"/>
      <c r="H32" s="12"/>
      <c r="I32" s="2"/>
      <c r="J32" s="2"/>
      <c r="K32" s="2"/>
      <c r="L32" s="2"/>
    </row>
    <row r="33" spans="2:12" x14ac:dyDescent="0.2">
      <c r="B33" s="59"/>
      <c r="C33" s="2" t="s">
        <v>6</v>
      </c>
      <c r="D33" s="29"/>
      <c r="E33" s="2"/>
      <c r="F33" s="2">
        <f t="shared" si="0"/>
        <v>25</v>
      </c>
      <c r="G33" s="2"/>
      <c r="H33" s="12"/>
      <c r="I33" s="2"/>
      <c r="J33" s="2"/>
      <c r="K33" s="2"/>
      <c r="L33" s="2"/>
    </row>
    <row r="34" spans="2:12" x14ac:dyDescent="0.2">
      <c r="B34" s="59" t="s">
        <v>51</v>
      </c>
      <c r="C34" s="2" t="s">
        <v>7</v>
      </c>
      <c r="D34" s="29"/>
      <c r="E34" s="2"/>
      <c r="F34" s="2">
        <f t="shared" si="0"/>
        <v>26</v>
      </c>
      <c r="G34" s="2"/>
      <c r="H34" s="12"/>
      <c r="I34" s="2"/>
      <c r="J34" s="2"/>
      <c r="K34" s="2"/>
      <c r="L34" s="2"/>
    </row>
    <row r="35" spans="2:12" x14ac:dyDescent="0.2">
      <c r="B35" s="59"/>
      <c r="C35" s="2" t="s">
        <v>6</v>
      </c>
      <c r="D35" s="29"/>
      <c r="E35" s="2"/>
      <c r="F35" s="2">
        <f t="shared" si="0"/>
        <v>27</v>
      </c>
      <c r="G35" s="2"/>
      <c r="H35" s="12"/>
      <c r="I35" s="2"/>
      <c r="J35" s="2"/>
      <c r="K35" s="2"/>
      <c r="L35" s="2"/>
    </row>
    <row r="36" spans="2:12" x14ac:dyDescent="0.2">
      <c r="B36" s="59" t="s">
        <v>52</v>
      </c>
      <c r="C36" s="2" t="s">
        <v>7</v>
      </c>
      <c r="D36" s="29"/>
      <c r="E36" s="2"/>
      <c r="F36" s="2">
        <f t="shared" si="0"/>
        <v>28</v>
      </c>
      <c r="G36" s="2"/>
      <c r="H36" s="12"/>
      <c r="I36" s="2"/>
      <c r="J36" s="2"/>
      <c r="K36" s="2"/>
      <c r="L36" s="2"/>
    </row>
    <row r="37" spans="2:12" x14ac:dyDescent="0.2">
      <c r="B37" s="59"/>
      <c r="C37" s="2" t="s">
        <v>6</v>
      </c>
      <c r="D37" s="29"/>
      <c r="E37" s="2"/>
      <c r="F37" s="2">
        <f t="shared" si="0"/>
        <v>29</v>
      </c>
      <c r="G37" s="2"/>
      <c r="H37" s="12"/>
      <c r="I37" s="2"/>
      <c r="J37" s="2"/>
      <c r="K37" s="2"/>
      <c r="L37" s="2"/>
    </row>
    <row r="38" spans="2:12" x14ac:dyDescent="0.2">
      <c r="B38" s="59" t="s">
        <v>9</v>
      </c>
      <c r="C38" s="2" t="s">
        <v>11</v>
      </c>
      <c r="D38" s="29" t="s">
        <v>10</v>
      </c>
      <c r="E38" s="2"/>
      <c r="F38" s="2">
        <f t="shared" si="0"/>
        <v>30</v>
      </c>
      <c r="G38" s="2"/>
      <c r="H38" s="12"/>
      <c r="I38" s="2"/>
      <c r="J38" s="2"/>
      <c r="K38" s="2"/>
      <c r="L38" s="2"/>
    </row>
    <row r="39" spans="2:12" x14ac:dyDescent="0.2">
      <c r="B39" s="59"/>
      <c r="C39" s="2" t="s">
        <v>28</v>
      </c>
      <c r="D39" s="29" t="s">
        <v>12</v>
      </c>
      <c r="E39" s="2"/>
      <c r="F39" s="2">
        <f t="shared" si="0"/>
        <v>31</v>
      </c>
      <c r="G39" s="2"/>
      <c r="H39" s="12"/>
      <c r="I39" s="2"/>
      <c r="J39" s="2"/>
      <c r="K39" s="2"/>
      <c r="L39" s="2"/>
    </row>
    <row r="40" spans="2:12" x14ac:dyDescent="0.2">
      <c r="B40" s="2" t="s">
        <v>13</v>
      </c>
      <c r="C40" s="2" t="s">
        <v>14</v>
      </c>
      <c r="D40" s="29" t="s">
        <v>36</v>
      </c>
      <c r="E40" s="2"/>
      <c r="F40" s="2">
        <f t="shared" si="0"/>
        <v>32</v>
      </c>
      <c r="G40" s="2"/>
      <c r="H40" s="12"/>
      <c r="I40" s="2"/>
      <c r="J40" s="2"/>
      <c r="K40" s="2"/>
      <c r="L40" s="2"/>
    </row>
    <row r="41" spans="2:12" x14ac:dyDescent="0.2">
      <c r="B41" s="59" t="s">
        <v>15</v>
      </c>
      <c r="C41" s="2" t="s">
        <v>16</v>
      </c>
      <c r="D41" s="29" t="s">
        <v>37</v>
      </c>
      <c r="E41" s="2"/>
      <c r="F41" s="2">
        <f t="shared" si="0"/>
        <v>33</v>
      </c>
      <c r="G41" s="2"/>
      <c r="H41" s="12"/>
      <c r="I41" s="2"/>
      <c r="J41" s="2"/>
      <c r="K41" s="2"/>
      <c r="L41" s="2"/>
    </row>
    <row r="42" spans="2:12" x14ac:dyDescent="0.2">
      <c r="B42" s="59"/>
      <c r="C42" s="2" t="s">
        <v>17</v>
      </c>
      <c r="D42" s="29" t="s">
        <v>18</v>
      </c>
      <c r="E42" s="2"/>
      <c r="F42" s="2">
        <f t="shared" si="0"/>
        <v>34</v>
      </c>
      <c r="G42" s="2"/>
      <c r="H42" s="12"/>
      <c r="I42" s="2"/>
      <c r="J42" s="2"/>
      <c r="K42" s="2"/>
      <c r="L42" s="2"/>
    </row>
    <row r="43" spans="2:12" ht="15" customHeight="1" x14ac:dyDescent="0.2">
      <c r="B43" s="59"/>
      <c r="C43" s="2" t="s">
        <v>19</v>
      </c>
      <c r="D43" s="29" t="s">
        <v>18</v>
      </c>
      <c r="E43" s="2"/>
      <c r="F43" s="2">
        <f t="shared" si="0"/>
        <v>35</v>
      </c>
      <c r="G43" s="2"/>
      <c r="H43" s="12"/>
      <c r="I43" s="2"/>
      <c r="J43" s="2"/>
      <c r="K43" s="2"/>
      <c r="L43" s="2"/>
    </row>
    <row r="44" spans="2:12" ht="15" customHeight="1" x14ac:dyDescent="0.2">
      <c r="B44" s="59"/>
      <c r="C44" s="68" t="s">
        <v>53</v>
      </c>
      <c r="D44" s="29"/>
      <c r="E44" s="2"/>
      <c r="F44" s="62">
        <f t="shared" si="0"/>
        <v>36</v>
      </c>
      <c r="G44" s="62"/>
      <c r="H44" s="64"/>
      <c r="I44" s="62"/>
      <c r="J44" s="62"/>
      <c r="K44" s="62"/>
      <c r="L44" s="62"/>
    </row>
    <row r="45" spans="2:12" x14ac:dyDescent="0.2">
      <c r="B45" s="59"/>
      <c r="C45" s="69"/>
      <c r="D45" s="29" t="s">
        <v>21</v>
      </c>
      <c r="E45" s="2"/>
      <c r="F45" s="63"/>
      <c r="G45" s="63"/>
      <c r="H45" s="65"/>
      <c r="I45" s="63"/>
      <c r="J45" s="63"/>
      <c r="K45" s="63"/>
      <c r="L45" s="63"/>
    </row>
    <row r="46" spans="2:12" x14ac:dyDescent="0.2">
      <c r="B46" s="59"/>
      <c r="C46" s="70"/>
      <c r="D46" s="29" t="s">
        <v>20</v>
      </c>
      <c r="E46" s="2"/>
      <c r="F46" s="2">
        <f>ROW()-9</f>
        <v>37</v>
      </c>
      <c r="G46" s="2"/>
      <c r="H46" s="12"/>
      <c r="I46" s="2"/>
      <c r="J46" s="2"/>
      <c r="K46" s="2"/>
      <c r="L46" s="2"/>
    </row>
    <row r="47" spans="2:12" ht="48" x14ac:dyDescent="0.2">
      <c r="B47" s="62" t="s">
        <v>71</v>
      </c>
      <c r="C47" s="4" t="s">
        <v>72</v>
      </c>
      <c r="D47" s="35" t="s">
        <v>75</v>
      </c>
      <c r="E47" s="35"/>
      <c r="F47" s="35">
        <f t="shared" ref="F47:F48" si="1">ROW()-9</f>
        <v>38</v>
      </c>
      <c r="G47" s="35"/>
      <c r="H47" s="12"/>
      <c r="I47" s="35"/>
      <c r="J47" s="35"/>
      <c r="K47" s="35"/>
      <c r="L47" s="35"/>
    </row>
    <row r="48" spans="2:12" ht="48" x14ac:dyDescent="0.2">
      <c r="B48" s="66"/>
      <c r="C48" s="40" t="s">
        <v>73</v>
      </c>
      <c r="D48" s="35" t="s">
        <v>75</v>
      </c>
      <c r="E48" s="35"/>
      <c r="F48" s="35">
        <f t="shared" si="1"/>
        <v>39</v>
      </c>
      <c r="G48" s="35"/>
      <c r="H48" s="12"/>
      <c r="I48" s="35"/>
      <c r="J48" s="35"/>
      <c r="K48" s="35"/>
      <c r="L48" s="35"/>
    </row>
    <row r="49" spans="2:12" ht="64" x14ac:dyDescent="0.2">
      <c r="B49" s="63"/>
      <c r="C49" s="40" t="s">
        <v>74</v>
      </c>
      <c r="D49" s="35" t="s">
        <v>75</v>
      </c>
      <c r="E49" s="35"/>
      <c r="F49" s="35">
        <f>ROW()-9</f>
        <v>40</v>
      </c>
      <c r="G49" s="35"/>
      <c r="H49" s="12"/>
      <c r="I49" s="35"/>
      <c r="J49" s="35"/>
      <c r="K49" s="35"/>
      <c r="L49" s="35"/>
    </row>
    <row r="50" spans="2:12" x14ac:dyDescent="0.2">
      <c r="B50" s="34"/>
      <c r="C50" s="34"/>
      <c r="D50" s="34"/>
    </row>
    <row r="51" spans="2:12" x14ac:dyDescent="0.2">
      <c r="B51" s="34"/>
      <c r="C51" s="34"/>
      <c r="D51" s="34"/>
    </row>
    <row r="52" spans="2:12" x14ac:dyDescent="0.2">
      <c r="B52" s="6"/>
      <c r="C52" s="6"/>
      <c r="D52" s="6"/>
      <c r="F52" s="27" t="s">
        <v>60</v>
      </c>
      <c r="G52" s="27" t="s">
        <v>61</v>
      </c>
      <c r="H52" s="27" t="s">
        <v>62</v>
      </c>
      <c r="I52" s="27" t="s">
        <v>63</v>
      </c>
    </row>
    <row r="53" spans="2:12" x14ac:dyDescent="0.2">
      <c r="B53" s="6"/>
      <c r="C53" s="39"/>
      <c r="D53" s="6"/>
      <c r="F53" s="9">
        <f>COUNT(F9:F49)</f>
        <v>40</v>
      </c>
      <c r="G53" s="9">
        <f>COUNTIF(I9:I49,"OK")</f>
        <v>0</v>
      </c>
      <c r="H53" s="9">
        <f>COUNTIF(I9:I49,"NG")</f>
        <v>0</v>
      </c>
      <c r="I53" s="30">
        <f>IF(H53=0,0,H53/F53*100)</f>
        <v>0</v>
      </c>
    </row>
    <row r="54" spans="2:12" x14ac:dyDescent="0.2">
      <c r="B54" s="6"/>
      <c r="C54" s="6"/>
      <c r="D54" s="6"/>
    </row>
    <row r="55" spans="2:12" x14ac:dyDescent="0.2">
      <c r="B55" s="6"/>
      <c r="C55" s="6"/>
      <c r="D55" s="6"/>
    </row>
    <row r="56" spans="2:12" x14ac:dyDescent="0.2">
      <c r="B56" s="6"/>
      <c r="C56" s="6"/>
      <c r="D56" s="6"/>
    </row>
  </sheetData>
  <mergeCells count="23">
    <mergeCell ref="B47:B49"/>
    <mergeCell ref="B38:B39"/>
    <mergeCell ref="B41:B46"/>
    <mergeCell ref="B34:B35"/>
    <mergeCell ref="B7:E7"/>
    <mergeCell ref="C44:C46"/>
    <mergeCell ref="B3:B5"/>
    <mergeCell ref="B9:B10"/>
    <mergeCell ref="B32:B33"/>
    <mergeCell ref="B36:B37"/>
    <mergeCell ref="K44:K45"/>
    <mergeCell ref="I44:I45"/>
    <mergeCell ref="J44:J45"/>
    <mergeCell ref="B12:B31"/>
    <mergeCell ref="C2:F2"/>
    <mergeCell ref="C3:F5"/>
    <mergeCell ref="F44:F45"/>
    <mergeCell ref="G44:G45"/>
    <mergeCell ref="H44:H45"/>
    <mergeCell ref="G3:G5"/>
    <mergeCell ref="H3:H5"/>
    <mergeCell ref="F7:L7"/>
    <mergeCell ref="L44:L45"/>
  </mergeCells>
  <phoneticPr fontId="1"/>
  <conditionalFormatting sqref="I5">
    <cfRule type="expression" dxfId="3" priority="5">
      <formula>ISNA(I5)</formula>
    </cfRule>
  </conditionalFormatting>
  <conditionalFormatting sqref="J5">
    <cfRule type="expression" dxfId="2" priority="4">
      <formula>ISNA(J5)</formula>
    </cfRule>
  </conditionalFormatting>
  <conditionalFormatting sqref="J3">
    <cfRule type="cellIs" dxfId="1" priority="1" operator="equal">
      <formula>0</formula>
    </cfRule>
    <cfRule type="expression" dxfId="0" priority="3">
      <formula>ISNA(J3)</formula>
    </cfRule>
  </conditionalFormatting>
  <dataValidations count="7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D38">
      <formula1>"IAM ロール名,IAM ロール ARN"</formula1>
    </dataValidation>
    <dataValidation type="list" allowBlank="1" showInputMessage="1" showErrorMessage="1" sqref="D40">
      <formula1>"すべてのスタックリソースをロールバックする,正常にプロビジョニングされたリソースの保持"</formula1>
    </dataValidation>
    <dataValidation type="list" allowBlank="1" showInputMessage="1" showErrorMessage="1" sqref="D41">
      <formula1>"スタックポリシーなし,スタックポリシーを入力する,ファイルのアップロード"</formula1>
    </dataValidation>
    <dataValidation type="list" allowBlank="1" showInputMessage="1" showErrorMessage="1" sqref="D46">
      <formula1>"無効,有効"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テスト結果サマリ</vt:lpstr>
      <vt:lpstr>ALB-NginxECS99999</vt:lpstr>
      <vt:lpstr>例）マッピングファイル構成</vt:lpstr>
      <vt:lpstr>マッピングファイル構成</vt:lpstr>
      <vt:lpstr>ALB-NginxECS×××××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2022-11-01T01:47:13Z</dcterms:created>
  <dcterms:modified xsi:type="dcterms:W3CDTF">2022-12-22T06:51:38Z</dcterms:modified>
</cp:coreProperties>
</file>