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68.146.230\disk1\0001_運用保守\☆運用保守（富士通関係者）\☆12_運用保守\330_クラウド基盤\50_管理台帳集\03_CloudFormation検討\CICD以外のCFnテンプレート\パラシ\"/>
    </mc:Choice>
  </mc:AlternateContent>
  <bookViews>
    <workbookView xWindow="0" yWindow="0" windowWidth="22320" windowHeight="11670"/>
  </bookViews>
  <sheets>
    <sheet name="改訂履歴" sheetId="4" r:id="rId1"/>
    <sheet name="テスト結果サマリ" sheetId="6" r:id="rId2"/>
    <sheet name="Lambda99999" sheetId="5" r:id="rId3"/>
    <sheet name="Lambda×××××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7" l="1"/>
  <c r="F14" i="7"/>
  <c r="F13" i="7"/>
  <c r="F12" i="7"/>
  <c r="F15" i="5"/>
  <c r="F16" i="5"/>
  <c r="F14" i="5" l="1"/>
  <c r="F13" i="5"/>
  <c r="F12" i="5"/>
  <c r="B3" i="5"/>
  <c r="B3" i="7" l="1"/>
  <c r="F11" i="7"/>
  <c r="H35" i="5" l="1"/>
  <c r="I35" i="5" s="1"/>
  <c r="G35" i="5"/>
  <c r="H35" i="7"/>
  <c r="I35" i="7" s="1"/>
  <c r="G35" i="7"/>
  <c r="I3" i="7"/>
  <c r="J3" i="7"/>
  <c r="I5" i="7"/>
  <c r="J5" i="7"/>
  <c r="I5" i="5"/>
  <c r="F30" i="7" l="1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0" i="7"/>
  <c r="F9" i="7"/>
  <c r="F35" i="7" l="1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1" i="5"/>
  <c r="F10" i="5"/>
  <c r="F9" i="5"/>
  <c r="J5" i="5"/>
  <c r="J3" i="5"/>
  <c r="I3" i="5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6" i="4"/>
  <c r="F35" i="5" l="1"/>
</calcChain>
</file>

<file path=xl/sharedStrings.xml><?xml version="1.0" encoding="utf-8"?>
<sst xmlns="http://schemas.openxmlformats.org/spreadsheetml/2006/main" count="169" uniqueCount="81">
  <si>
    <t>値</t>
    <rPh sb="0" eb="1">
      <t>アタイ</t>
    </rPh>
    <phoneticPr fontId="1"/>
  </si>
  <si>
    <t>テンプレートの指定</t>
    <rPh sb="7" eb="9">
      <t>シテイ</t>
    </rPh>
    <phoneticPr fontId="1"/>
  </si>
  <si>
    <t>テンプレートソース</t>
    <phoneticPr fontId="1"/>
  </si>
  <si>
    <t>Amazon S3 URL</t>
    <phoneticPr fontId="1"/>
  </si>
  <si>
    <t>スタックの名前</t>
    <rPh sb="5" eb="7">
      <t>ナマエ</t>
    </rPh>
    <phoneticPr fontId="1"/>
  </si>
  <si>
    <t>パラメータ</t>
    <phoneticPr fontId="1"/>
  </si>
  <si>
    <t>キー</t>
    <phoneticPr fontId="1"/>
  </si>
  <si>
    <t>値</t>
    <rPh sb="0" eb="1">
      <t>アタイ</t>
    </rPh>
    <phoneticPr fontId="1"/>
  </si>
  <si>
    <t>キー</t>
    <phoneticPr fontId="1"/>
  </si>
  <si>
    <t>タグ1</t>
    <phoneticPr fontId="1"/>
  </si>
  <si>
    <t>アクセス許可</t>
    <rPh sb="4" eb="6">
      <t>キョカ</t>
    </rPh>
    <phoneticPr fontId="1"/>
  </si>
  <si>
    <t>IAM ロール名</t>
    <rPh sb="7" eb="8">
      <t>メイ</t>
    </rPh>
    <phoneticPr fontId="1"/>
  </si>
  <si>
    <t>IAMロール-オプション</t>
    <phoneticPr fontId="1"/>
  </si>
  <si>
    <t>-</t>
    <phoneticPr fontId="1"/>
  </si>
  <si>
    <t>スタックの失敗オプション</t>
    <rPh sb="5" eb="7">
      <t>シッパイ</t>
    </rPh>
    <phoneticPr fontId="1"/>
  </si>
  <si>
    <t>プロビジョニング失敗時の動作</t>
    <rPh sb="8" eb="10">
      <t>シッパイ</t>
    </rPh>
    <rPh sb="10" eb="11">
      <t>ジ</t>
    </rPh>
    <rPh sb="12" eb="14">
      <t>ドウサ</t>
    </rPh>
    <phoneticPr fontId="1"/>
  </si>
  <si>
    <t>詳細オプション</t>
    <rPh sb="0" eb="2">
      <t>ショウサイ</t>
    </rPh>
    <phoneticPr fontId="1"/>
  </si>
  <si>
    <t>スタックポリシー</t>
    <phoneticPr fontId="1"/>
  </si>
  <si>
    <t>ロールバック設定</t>
    <rPh sb="6" eb="8">
      <t>セッテイ</t>
    </rPh>
    <phoneticPr fontId="1"/>
  </si>
  <si>
    <t>設定なし</t>
    <rPh sb="0" eb="2">
      <t>セッテイ</t>
    </rPh>
    <phoneticPr fontId="1"/>
  </si>
  <si>
    <t>通知オプション</t>
    <rPh sb="0" eb="2">
      <t>ツウチ</t>
    </rPh>
    <phoneticPr fontId="1"/>
  </si>
  <si>
    <t>無効</t>
    <rPh sb="0" eb="2">
      <t>ムコウ</t>
    </rPh>
    <phoneticPr fontId="1"/>
  </si>
  <si>
    <t>-</t>
    <phoneticPr fontId="1"/>
  </si>
  <si>
    <t>システム名</t>
    <rPh sb="4" eb="5">
      <t>メイ</t>
    </rPh>
    <phoneticPr fontId="1"/>
  </si>
  <si>
    <t>環境名</t>
    <rPh sb="0" eb="3">
      <t>カンキョウメイ</t>
    </rPh>
    <phoneticPr fontId="1"/>
  </si>
  <si>
    <t>DEV</t>
  </si>
  <si>
    <t>スタック作成</t>
    <rPh sb="4" eb="6">
      <t>サクセイ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</si>
  <si>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</si>
  <si>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</si>
  <si>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 xml:space="preserve"> - ロール名</t>
    <rPh sb="6" eb="7">
      <t>メイ</t>
    </rPh>
    <phoneticPr fontId="1"/>
  </si>
  <si>
    <t>シート名</t>
    <rPh sb="3" eb="4">
      <t>メイ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</si>
  <si>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</si>
  <si>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</si>
  <si>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</si>
  <si>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プロジェクト名</t>
    <rPh sb="6" eb="7">
      <t>メイ</t>
    </rPh>
    <phoneticPr fontId="1"/>
  </si>
  <si>
    <t>作成日</t>
    <rPh sb="0" eb="3">
      <t>サクセイビ</t>
    </rPh>
    <phoneticPr fontId="1"/>
  </si>
  <si>
    <t>Amazon S3 URL</t>
    <phoneticPr fontId="1"/>
  </si>
  <si>
    <t>すべてのスタックリソースをロールバックする</t>
    <phoneticPr fontId="1"/>
  </si>
  <si>
    <t>スタックポリシーなし</t>
  </si>
  <si>
    <t>改訂履歴</t>
    <rPh sb="0" eb="4">
      <t>カイテイリレキ</t>
    </rPh>
    <phoneticPr fontId="1"/>
  </si>
  <si>
    <t>改定日</t>
    <rPh sb="0" eb="3">
      <t>カイテイビ</t>
    </rPh>
    <phoneticPr fontId="1"/>
  </si>
  <si>
    <t>改定内容</t>
    <rPh sb="0" eb="2">
      <t>カイテイ</t>
    </rPh>
    <rPh sb="2" eb="4">
      <t>ナイヨウ</t>
    </rPh>
    <phoneticPr fontId="1"/>
  </si>
  <si>
    <t>No.</t>
    <phoneticPr fontId="1"/>
  </si>
  <si>
    <t>改定者</t>
    <rPh sb="0" eb="2">
      <t>カイテイ</t>
    </rPh>
    <rPh sb="2" eb="3">
      <t>シャ</t>
    </rPh>
    <phoneticPr fontId="1"/>
  </si>
  <si>
    <t>基盤単体テスト</t>
    <rPh sb="0" eb="2">
      <t>キバン</t>
    </rPh>
    <rPh sb="2" eb="4">
      <t>タンタイ</t>
    </rPh>
    <phoneticPr fontId="1"/>
  </si>
  <si>
    <t>No.</t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</si>
  <si>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</si>
  <si>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</si>
  <si>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判定</t>
    <rPh sb="0" eb="2">
      <t>ハンテイ</t>
    </rPh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</si>
  <si>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</si>
  <si>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</si>
  <si>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備考</t>
    <rPh sb="0" eb="2">
      <t>ビコウ</t>
    </rPh>
    <phoneticPr fontId="1"/>
  </si>
  <si>
    <t>タグ2</t>
    <phoneticPr fontId="1"/>
  </si>
  <si>
    <t>タグ3</t>
    <phoneticPr fontId="1"/>
  </si>
  <si>
    <t>スタックの作成オプション
 - タイムアウト
 - 削除保護</t>
    <rPh sb="5" eb="7">
      <t>サクセイ</t>
    </rPh>
    <rPh sb="26" eb="28">
      <t>サクジョ</t>
    </rPh>
    <rPh sb="28" eb="30">
      <t>ホゴ</t>
    </rPh>
    <phoneticPr fontId="1"/>
  </si>
  <si>
    <t>create_date</t>
    <phoneticPr fontId="1"/>
  </si>
  <si>
    <t>20221102</t>
    <phoneticPr fontId="1"/>
  </si>
  <si>
    <t>test_resource</t>
    <phoneticPr fontId="1"/>
  </si>
  <si>
    <t>true</t>
    <phoneticPr fontId="1"/>
  </si>
  <si>
    <t>-</t>
    <phoneticPr fontId="1"/>
  </si>
  <si>
    <t>-</t>
    <phoneticPr fontId="1"/>
  </si>
  <si>
    <t>項目数</t>
    <rPh sb="0" eb="3">
      <t>コウモクスウ</t>
    </rPh>
    <phoneticPr fontId="1"/>
  </si>
  <si>
    <t>OK件数</t>
    <rPh sb="2" eb="4">
      <t>ケンスウ</t>
    </rPh>
    <phoneticPr fontId="1"/>
  </si>
  <si>
    <t>NG件数</t>
    <rPh sb="2" eb="4">
      <t>ケンスウ</t>
    </rPh>
    <phoneticPr fontId="1"/>
  </si>
  <si>
    <t>エラー率</t>
    <rPh sb="3" eb="4">
      <t>リツ</t>
    </rPh>
    <phoneticPr fontId="1"/>
  </si>
  <si>
    <t>テスト結果サマリ</t>
    <rPh sb="3" eb="5">
      <t>ケッカ</t>
    </rPh>
    <phoneticPr fontId="1"/>
  </si>
  <si>
    <t>合計</t>
    <rPh sb="0" eb="2">
      <t>ゴウケイ</t>
    </rPh>
    <phoneticPr fontId="1"/>
  </si>
  <si>
    <t>初版作成</t>
    <rPh sb="0" eb="2">
      <t>ショハン</t>
    </rPh>
    <rPh sb="2" eb="4">
      <t>サクセイ</t>
    </rPh>
    <phoneticPr fontId="1"/>
  </si>
  <si>
    <t>徳住</t>
    <rPh sb="0" eb="2">
      <t>トクズミ</t>
    </rPh>
    <phoneticPr fontId="1"/>
  </si>
  <si>
    <t>OQS</t>
  </si>
  <si>
    <t>Lambda用　CloudFormation</t>
    <rPh sb="6" eb="7">
      <t>ヨウ</t>
    </rPh>
    <phoneticPr fontId="1"/>
  </si>
  <si>
    <t>CFN-OQS-Lambda</t>
    <phoneticPr fontId="1"/>
  </si>
  <si>
    <t>CFN-OQS-Lambda</t>
    <phoneticPr fontId="1"/>
  </si>
  <si>
    <t>SystemNameUpper</t>
    <phoneticPr fontId="1"/>
  </si>
  <si>
    <t>EnvironmentNameUpper</t>
    <phoneticPr fontId="1"/>
  </si>
  <si>
    <t>BucketName01</t>
    <phoneticPr fontId="1"/>
  </si>
  <si>
    <t>S3Key</t>
    <phoneticPr fontId="1"/>
  </si>
  <si>
    <t>OQS</t>
    <phoneticPr fontId="1"/>
  </si>
  <si>
    <t>MNT</t>
    <phoneticPr fontId="1"/>
  </si>
  <si>
    <t>s3-oqs-cmn-mybucket</t>
    <phoneticPr fontId="1"/>
  </si>
  <si>
    <t>myfolder/codefailename.zip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</si>
</sst>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14" fontId="4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14" fontId="2" fillId="0" borderId="1" xfId="0" applyNumberFormat="1" applyFont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14" fontId="4" fillId="0" borderId="0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Border="1">
      <alignment vertical="center"/>
    </xf>
    <xf numFmtId="49" fontId="2" fillId="0" borderId="4" xfId="0" applyNumberFormat="1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49" fontId="3" fillId="0" borderId="1" xfId="1" applyNumberFormat="1" applyBorder="1">
      <alignment vertical="center"/>
    </xf>
    <xf numFmtId="0" fontId="2" fillId="0" borderId="1" xfId="0" applyNumberFormat="1" applyFont="1" applyBorder="1">
      <alignment vertical="center"/>
    </xf>
    <xf numFmtId="0" fontId="3" fillId="0" borderId="1" xfId="1" applyNumberForma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9" fontId="4" fillId="0" borderId="1" xfId="2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8"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showGridLines="0" tabSelected="1" workbookViewId="0">
      <selection activeCell="C19" sqref="C18:C19"/>
    </sheetView>
  </sheetViews>
  <sheetFormatPr defaultColWidth="8.90625" defaultRowHeight="15" x14ac:dyDescent="0.2"/>
  <cols>
    <col min="1" max="1" width="2.26953125" style="8" customWidth="1"/>
    <col min="2" max="2" width="5" style="8" customWidth="1"/>
    <col min="3" max="3" width="72.08984375" style="8" customWidth="1"/>
    <col min="4" max="4" width="14.26953125" style="8" customWidth="1"/>
    <col min="5" max="5" width="17.36328125" style="8" customWidth="1"/>
    <col min="6" max="16384" width="8.90625" style="8"/>
  </cols>
  <sheetData>
    <row r="1" spans="2:5" ht="8.5" customHeight="1" x14ac:dyDescent="0.2"/>
    <row r="2" spans="2:5" ht="15" customHeight="1" x14ac:dyDescent="0.2">
      <c r="B2" s="41" t="s">
        <v>39</v>
      </c>
      <c r="C2" s="41"/>
      <c r="D2" s="10"/>
    </row>
    <row r="3" spans="2:5" ht="15" customHeight="1" x14ac:dyDescent="0.2">
      <c r="B3" s="41"/>
      <c r="C3" s="41"/>
      <c r="D3" s="10"/>
    </row>
    <row r="5" spans="2:5" x14ac:dyDescent="0.2">
      <c r="B5" s="17" t="s">
        <v>42</v>
      </c>
      <c r="C5" s="17" t="s">
        <v>41</v>
      </c>
      <c r="D5" s="17" t="s">
        <v>40</v>
      </c>
      <c r="E5" s="17" t="s">
        <v>43</v>
      </c>
    </row>
    <row r="6" spans="2:5" x14ac:dyDescent="0.2">
      <c r="B6" s="9">
        <f>ROW()-5</f>
        <v>1</v>
      </c>
      <c r="C6" s="9" t="s">
        <v>67</v>
      </c>
      <c r="D6" s="11">
        <v>44869</v>
      </c>
      <c r="E6" s="9" t="s">
        <v>68</v>
      </c>
    </row>
    <row r="7" spans="2:5" x14ac:dyDescent="0.2">
      <c r="B7" s="9">
        <f t="shared" ref="B7:B35" si="0">ROW()-5</f>
        <v>2</v>
      </c>
      <c r="C7" s="9"/>
      <c r="D7" s="11"/>
      <c r="E7" s="9"/>
    </row>
    <row r="8" spans="2:5" x14ac:dyDescent="0.2">
      <c r="B8" s="9">
        <f t="shared" si="0"/>
        <v>3</v>
      </c>
      <c r="C8" s="9"/>
      <c r="D8" s="11"/>
      <c r="E8" s="9"/>
    </row>
    <row r="9" spans="2:5" x14ac:dyDescent="0.2">
      <c r="B9" s="9">
        <f t="shared" si="0"/>
        <v>4</v>
      </c>
      <c r="C9" s="9"/>
      <c r="D9" s="11"/>
      <c r="E9" s="9"/>
    </row>
    <row r="10" spans="2:5" x14ac:dyDescent="0.2">
      <c r="B10" s="9">
        <f t="shared" si="0"/>
        <v>5</v>
      </c>
      <c r="C10" s="9"/>
      <c r="D10" s="11"/>
      <c r="E10" s="9"/>
    </row>
    <row r="11" spans="2:5" x14ac:dyDescent="0.2">
      <c r="B11" s="9">
        <f t="shared" si="0"/>
        <v>6</v>
      </c>
      <c r="C11" s="9"/>
      <c r="D11" s="11"/>
      <c r="E11" s="9"/>
    </row>
    <row r="12" spans="2:5" x14ac:dyDescent="0.2">
      <c r="B12" s="9">
        <f t="shared" si="0"/>
        <v>7</v>
      </c>
      <c r="C12" s="9"/>
      <c r="D12" s="11"/>
      <c r="E12" s="9"/>
    </row>
    <row r="13" spans="2:5" x14ac:dyDescent="0.2">
      <c r="B13" s="9">
        <f t="shared" si="0"/>
        <v>8</v>
      </c>
      <c r="C13" s="9"/>
      <c r="D13" s="11"/>
      <c r="E13" s="9"/>
    </row>
    <row r="14" spans="2:5" x14ac:dyDescent="0.2">
      <c r="B14" s="9">
        <f t="shared" si="0"/>
        <v>9</v>
      </c>
      <c r="C14" s="9"/>
      <c r="D14" s="11"/>
      <c r="E14" s="9"/>
    </row>
    <row r="15" spans="2:5" x14ac:dyDescent="0.2">
      <c r="B15" s="9">
        <f t="shared" si="0"/>
        <v>10</v>
      </c>
      <c r="C15" s="9"/>
      <c r="D15" s="11"/>
      <c r="E15" s="9"/>
    </row>
    <row r="16" spans="2:5" x14ac:dyDescent="0.2">
      <c r="B16" s="9">
        <f t="shared" si="0"/>
        <v>11</v>
      </c>
      <c r="C16" s="9"/>
      <c r="D16" s="11"/>
      <c r="E16" s="9"/>
    </row>
    <row r="17" spans="2:5" x14ac:dyDescent="0.2">
      <c r="B17" s="9">
        <f t="shared" si="0"/>
        <v>12</v>
      </c>
      <c r="C17" s="9"/>
      <c r="D17" s="11"/>
      <c r="E17" s="9"/>
    </row>
    <row r="18" spans="2:5" x14ac:dyDescent="0.2">
      <c r="B18" s="9">
        <f t="shared" si="0"/>
        <v>13</v>
      </c>
      <c r="C18" s="9"/>
      <c r="D18" s="11"/>
      <c r="E18" s="9"/>
    </row>
    <row r="19" spans="2:5" x14ac:dyDescent="0.2">
      <c r="B19" s="9">
        <f t="shared" si="0"/>
        <v>14</v>
      </c>
      <c r="C19" s="9"/>
      <c r="D19" s="11"/>
      <c r="E19" s="9"/>
    </row>
    <row r="20" spans="2:5" x14ac:dyDescent="0.2">
      <c r="B20" s="9">
        <f t="shared" si="0"/>
        <v>15</v>
      </c>
      <c r="C20" s="9"/>
      <c r="D20" s="11"/>
      <c r="E20" s="9"/>
    </row>
    <row r="21" spans="2:5" x14ac:dyDescent="0.2">
      <c r="B21" s="9">
        <f t="shared" si="0"/>
        <v>16</v>
      </c>
      <c r="C21" s="9"/>
      <c r="D21" s="11"/>
      <c r="E21" s="9"/>
    </row>
    <row r="22" spans="2:5" x14ac:dyDescent="0.2">
      <c r="B22" s="9">
        <f t="shared" si="0"/>
        <v>17</v>
      </c>
      <c r="C22" s="9"/>
      <c r="D22" s="11"/>
      <c r="E22" s="9"/>
    </row>
    <row r="23" spans="2:5" x14ac:dyDescent="0.2">
      <c r="B23" s="9">
        <f t="shared" si="0"/>
        <v>18</v>
      </c>
      <c r="C23" s="9"/>
      <c r="D23" s="11"/>
      <c r="E23" s="9"/>
    </row>
    <row r="24" spans="2:5" x14ac:dyDescent="0.2">
      <c r="B24" s="9">
        <f t="shared" si="0"/>
        <v>19</v>
      </c>
      <c r="C24" s="9"/>
      <c r="D24" s="11"/>
      <c r="E24" s="9"/>
    </row>
    <row r="25" spans="2:5" x14ac:dyDescent="0.2">
      <c r="B25" s="9">
        <f t="shared" si="0"/>
        <v>20</v>
      </c>
      <c r="C25" s="9"/>
      <c r="D25" s="11"/>
      <c r="E25" s="9"/>
    </row>
    <row r="26" spans="2:5" x14ac:dyDescent="0.2">
      <c r="B26" s="9">
        <f t="shared" si="0"/>
        <v>21</v>
      </c>
      <c r="C26" s="9"/>
      <c r="D26" s="11"/>
      <c r="E26" s="9"/>
    </row>
    <row r="27" spans="2:5" x14ac:dyDescent="0.2">
      <c r="B27" s="9">
        <f t="shared" si="0"/>
        <v>22</v>
      </c>
      <c r="C27" s="9"/>
      <c r="D27" s="11"/>
      <c r="E27" s="9"/>
    </row>
    <row r="28" spans="2:5" x14ac:dyDescent="0.2">
      <c r="B28" s="9">
        <f t="shared" si="0"/>
        <v>23</v>
      </c>
      <c r="C28" s="9"/>
      <c r="D28" s="11"/>
      <c r="E28" s="9"/>
    </row>
    <row r="29" spans="2:5" x14ac:dyDescent="0.2">
      <c r="B29" s="9">
        <f t="shared" si="0"/>
        <v>24</v>
      </c>
      <c r="C29" s="9"/>
      <c r="D29" s="11"/>
      <c r="E29" s="9"/>
    </row>
    <row r="30" spans="2:5" x14ac:dyDescent="0.2">
      <c r="B30" s="9">
        <f t="shared" si="0"/>
        <v>25</v>
      </c>
      <c r="C30" s="9"/>
      <c r="D30" s="11"/>
      <c r="E30" s="9"/>
    </row>
    <row r="31" spans="2:5" x14ac:dyDescent="0.2">
      <c r="B31" s="9">
        <f t="shared" si="0"/>
        <v>26</v>
      </c>
      <c r="C31" s="9"/>
      <c r="D31" s="11"/>
      <c r="E31" s="9"/>
    </row>
    <row r="32" spans="2:5" x14ac:dyDescent="0.2">
      <c r="B32" s="9">
        <f t="shared" si="0"/>
        <v>27</v>
      </c>
      <c r="C32" s="9"/>
      <c r="D32" s="11"/>
      <c r="E32" s="9"/>
    </row>
    <row r="33" spans="2:5" x14ac:dyDescent="0.2">
      <c r="B33" s="9">
        <f t="shared" si="0"/>
        <v>28</v>
      </c>
      <c r="C33" s="9"/>
      <c r="D33" s="11"/>
      <c r="E33" s="9"/>
    </row>
    <row r="34" spans="2:5" x14ac:dyDescent="0.2">
      <c r="B34" s="9">
        <f t="shared" si="0"/>
        <v>29</v>
      </c>
      <c r="C34" s="9"/>
      <c r="D34" s="11"/>
      <c r="E34" s="9"/>
    </row>
    <row r="35" spans="2:5" x14ac:dyDescent="0.2">
      <c r="B35" s="9">
        <f t="shared" si="0"/>
        <v>30</v>
      </c>
      <c r="C35" s="9"/>
      <c r="D35" s="11"/>
      <c r="E35" s="9"/>
    </row>
    <row r="36" spans="2:5" s="18" customFormat="1" x14ac:dyDescent="0.2">
      <c r="C36" s="19"/>
    </row>
    <row r="37" spans="2:5" s="18" customFormat="1" x14ac:dyDescent="0.2">
      <c r="C37" s="19"/>
    </row>
    <row r="38" spans="2:5" s="18" customFormat="1" x14ac:dyDescent="0.2">
      <c r="C38" s="19"/>
    </row>
    <row r="39" spans="2:5" s="18" customFormat="1" x14ac:dyDescent="0.2">
      <c r="C39" s="19"/>
    </row>
    <row r="40" spans="2:5" s="18" customFormat="1" x14ac:dyDescent="0.2">
      <c r="C40" s="19"/>
    </row>
    <row r="41" spans="2:5" s="18" customFormat="1" x14ac:dyDescent="0.2">
      <c r="C41" s="19"/>
    </row>
    <row r="42" spans="2:5" s="18" customFormat="1" x14ac:dyDescent="0.2">
      <c r="C42" s="19"/>
    </row>
    <row r="43" spans="2:5" s="18" customFormat="1" x14ac:dyDescent="0.2">
      <c r="C43" s="19"/>
    </row>
    <row r="44" spans="2:5" s="18" customFormat="1" x14ac:dyDescent="0.2">
      <c r="C44" s="19"/>
    </row>
    <row r="45" spans="2:5" s="18" customFormat="1" x14ac:dyDescent="0.2">
      <c r="C45" s="19"/>
    </row>
  </sheetData>
  <mergeCells count="1">
    <mergeCell ref="B2:C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>
      <selection activeCell="K24" sqref="K24"/>
    </sheetView>
  </sheetViews>
  <sheetFormatPr defaultColWidth="8.90625" defaultRowHeight="15" x14ac:dyDescent="0.2"/>
  <cols>
    <col min="1" max="1" width="2.36328125" style="8" customWidth="1"/>
    <col min="2" max="2" width="8.90625" style="8"/>
    <col min="3" max="3" width="11.90625" style="8" bestFit="1" customWidth="1"/>
    <col min="4" max="16384" width="8.90625" style="8"/>
  </cols>
  <sheetData>
    <row r="1" spans="2:7" ht="7.9" customHeight="1" x14ac:dyDescent="0.2"/>
    <row r="2" spans="2:7" x14ac:dyDescent="0.2">
      <c r="B2" s="8" t="s">
        <v>65</v>
      </c>
    </row>
    <row r="4" spans="2:7" x14ac:dyDescent="0.2">
      <c r="B4" s="17" t="s">
        <v>45</v>
      </c>
      <c r="C4" s="17" t="s">
        <v>30</v>
      </c>
      <c r="D4" s="17" t="s">
        <v>61</v>
      </c>
      <c r="E4" s="17" t="s">
        <v>62</v>
      </c>
      <c r="F4" s="17" t="s">
        <v>63</v>
      </c>
      <c r="G4" s="17" t="s">
        <v>64</v>
      </c>
    </row>
    <row r="5" spans="2:7" x14ac:dyDescent="0.2">
      <c r="B5" s="9"/>
      <c r="C5" s="25"/>
      <c r="D5" s="9"/>
      <c r="E5" s="9"/>
      <c r="F5" s="9"/>
      <c r="G5" s="9"/>
    </row>
    <row r="6" spans="2:7" x14ac:dyDescent="0.2">
      <c r="B6" s="9"/>
      <c r="C6" s="25"/>
      <c r="D6" s="9"/>
      <c r="E6" s="9"/>
      <c r="F6" s="9"/>
      <c r="G6" s="9"/>
    </row>
    <row r="7" spans="2:7" x14ac:dyDescent="0.2">
      <c r="B7" s="9"/>
      <c r="C7" s="25"/>
      <c r="D7" s="9"/>
      <c r="E7" s="9"/>
      <c r="F7" s="9"/>
      <c r="G7" s="9"/>
    </row>
    <row r="8" spans="2:7" x14ac:dyDescent="0.2">
      <c r="B8" s="9"/>
      <c r="C8" s="25"/>
      <c r="D8" s="9"/>
      <c r="E8" s="9"/>
      <c r="F8" s="9"/>
      <c r="G8" s="9"/>
    </row>
    <row r="9" spans="2:7" x14ac:dyDescent="0.2">
      <c r="B9" s="9"/>
      <c r="C9" s="25"/>
      <c r="D9" s="9"/>
      <c r="E9" s="9"/>
      <c r="F9" s="9"/>
      <c r="G9" s="9"/>
    </row>
    <row r="10" spans="2:7" x14ac:dyDescent="0.2">
      <c r="B10" s="9"/>
      <c r="C10" s="25"/>
      <c r="D10" s="9"/>
      <c r="E10" s="9"/>
      <c r="F10" s="9"/>
      <c r="G10" s="9"/>
    </row>
    <row r="11" spans="2:7" x14ac:dyDescent="0.2">
      <c r="B11" s="9"/>
      <c r="C11" s="25"/>
      <c r="D11" s="9"/>
      <c r="E11" s="9"/>
      <c r="F11" s="9"/>
      <c r="G11" s="9"/>
    </row>
    <row r="12" spans="2:7" x14ac:dyDescent="0.2">
      <c r="C12" s="24"/>
    </row>
    <row r="13" spans="2:7" x14ac:dyDescent="0.2">
      <c r="B13" s="42" t="s">
        <v>66</v>
      </c>
      <c r="C13" s="42"/>
      <c r="D13" s="9"/>
      <c r="E13" s="9"/>
      <c r="F13" s="9"/>
      <c r="G13" s="9"/>
    </row>
    <row r="16" spans="2:7" x14ac:dyDescent="0.2">
      <c r="C16" s="24"/>
    </row>
    <row r="17" spans="3:3" x14ac:dyDescent="0.2">
      <c r="C17" s="24"/>
    </row>
    <row r="18" spans="3:3" x14ac:dyDescent="0.2">
      <c r="C18" s="24"/>
    </row>
  </sheetData>
  <mergeCells count="1">
    <mergeCell ref="B13:C13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L38"/>
  <sheetViews>
    <sheetView showGridLines="0" zoomScaleNormal="100" workbookViewId="0">
      <selection activeCell="D33" sqref="D33"/>
    </sheetView>
  </sheetViews>
  <sheetFormatPr defaultColWidth="8.90625" defaultRowHeight="16" x14ac:dyDescent="0.2"/>
  <cols>
    <col min="1" max="1" width="1.453125" style="1" customWidth="1"/>
    <col min="2" max="2" width="21" style="1" bestFit="1" customWidth="1"/>
    <col min="3" max="3" width="28.90625" style="1" bestFit="1" customWidth="1"/>
    <col min="4" max="4" width="73.453125" style="1" customWidth="1"/>
    <col min="5" max="5" width="34.6328125" style="1" customWidth="1"/>
    <col min="6" max="11" width="11.36328125" style="1" customWidth="1"/>
    <col min="12" max="12" width="29.08984375" style="1" customWidth="1"/>
    <col min="13" max="14" width="8.90625" style="1"/>
    <col min="15" max="15" width="9.08984375" style="1" customWidth="1"/>
    <col min="16" max="16384" width="8.90625" style="1"/>
  </cols>
  <sheetData>
    <row r="1" spans="1:12" ht="7.15" customHeight="1" x14ac:dyDescent="0.2"/>
    <row r="2" spans="1:12" x14ac:dyDescent="0.2">
      <c r="B2" s="7" t="s">
        <v>30</v>
      </c>
      <c r="C2" s="43" t="s">
        <v>34</v>
      </c>
      <c r="D2" s="43"/>
      <c r="E2" s="43"/>
      <c r="F2" s="43"/>
      <c r="G2" s="7" t="s">
        <v>23</v>
      </c>
      <c r="H2" s="7" t="s">
        <v>24</v>
      </c>
      <c r="I2" s="33" t="s">
        <v>32</v>
      </c>
      <c r="J2" s="33" t="s">
        <v>35</v>
      </c>
    </row>
    <row r="3" spans="1:12" x14ac:dyDescent="0.2">
      <c r="B3" s="45" t="str">
        <f ca="1">RIGHT(CELL("filename",C3),LEN(CELL("filename",C3))-FIND("]",CELL("filename",C3)))</f>
        <v>Lambda99999</v>
      </c>
      <c r="C3" s="44" t="s">
        <v>70</v>
      </c>
      <c r="D3" s="44"/>
      <c r="E3" s="44"/>
      <c r="F3" s="44"/>
      <c r="G3" s="45" t="s">
        <v>69</v>
      </c>
      <c r="H3" s="45" t="s">
        <v>25</v>
      </c>
      <c r="I3" s="34" t="str">
        <f>改訂履歴!E6&amp;""</f>
        <v>徳住</v>
      </c>
      <c r="J3" s="35">
        <f>改訂履歴!D6</f>
        <v>44869</v>
      </c>
    </row>
    <row r="4" spans="1:12" ht="20.5" customHeight="1" x14ac:dyDescent="0.2">
      <c r="B4" s="45"/>
      <c r="C4" s="44"/>
      <c r="D4" s="44"/>
      <c r="E4" s="44"/>
      <c r="F4" s="44"/>
      <c r="G4" s="45"/>
      <c r="H4" s="45"/>
      <c r="I4" s="33" t="s">
        <v>33</v>
      </c>
      <c r="J4" s="33" t="s">
        <v>31</v>
      </c>
    </row>
    <row r="5" spans="1:12" ht="20.5" customHeight="1" x14ac:dyDescent="0.2">
      <c r="B5" s="45"/>
      <c r="C5" s="44"/>
      <c r="D5" s="44"/>
      <c r="E5" s="44"/>
      <c r="F5" s="44"/>
      <c r="G5" s="45"/>
      <c r="H5" s="45"/>
      <c r="I5" s="4" t="e">
        <f>INDEX(改訂履歴!D36:D45:'改訂履歴'!D36:D45,MATCH("",改訂履歴!D36:D45:'改訂履歴'!D36:D45,-1),1)</f>
        <v>#N/A</v>
      </c>
      <c r="J5" s="16" t="e">
        <f>LOOKUP(10^15,改訂履歴!C36:C45:'改訂履歴'!C36:C45)</f>
        <v>#N/A</v>
      </c>
    </row>
    <row r="7" spans="1:12" x14ac:dyDescent="0.2">
      <c r="B7" s="52" t="s">
        <v>26</v>
      </c>
      <c r="C7" s="52"/>
      <c r="D7" s="52"/>
      <c r="E7" s="52"/>
      <c r="F7" s="52" t="s">
        <v>44</v>
      </c>
      <c r="G7" s="52"/>
      <c r="H7" s="52"/>
      <c r="I7" s="52"/>
      <c r="J7" s="52"/>
      <c r="K7" s="52"/>
      <c r="L7" s="52"/>
    </row>
    <row r="8" spans="1:12" x14ac:dyDescent="0.2">
      <c r="A8" s="5"/>
      <c r="B8" s="7" t="s">
        <v>27</v>
      </c>
      <c r="C8" s="7" t="s">
        <v>28</v>
      </c>
      <c r="D8" s="15" t="s">
        <v>7</v>
      </c>
      <c r="E8" s="7" t="s">
        <v>51</v>
      </c>
      <c r="F8" s="7" t="s">
        <v>45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50</v>
      </c>
      <c r="L8" s="7" t="s">
        <v>51</v>
      </c>
    </row>
    <row r="9" spans="1:12" x14ac:dyDescent="0.2">
      <c r="A9" s="5"/>
      <c r="B9" s="45" t="s">
        <v>1</v>
      </c>
      <c r="C9" s="2" t="s">
        <v>2</v>
      </c>
      <c r="D9" s="3" t="s">
        <v>36</v>
      </c>
      <c r="E9" s="2"/>
      <c r="F9" s="2">
        <f>ROW()-8</f>
        <v>1</v>
      </c>
      <c r="G9" s="2"/>
      <c r="H9" s="12"/>
      <c r="I9" s="2"/>
      <c r="J9" s="2"/>
      <c r="K9" s="2"/>
      <c r="L9" s="2"/>
    </row>
    <row r="10" spans="1:12" x14ac:dyDescent="0.2">
      <c r="A10" s="5"/>
      <c r="B10" s="45"/>
      <c r="C10" s="2" t="s">
        <v>3</v>
      </c>
      <c r="D10" s="30"/>
      <c r="E10" s="2"/>
      <c r="F10" s="2">
        <f t="shared" ref="F10:F30" si="0">ROW()-8</f>
        <v>2</v>
      </c>
      <c r="G10" s="2"/>
      <c r="H10" s="12"/>
      <c r="I10" s="27"/>
      <c r="J10" s="2"/>
      <c r="K10" s="2"/>
      <c r="L10" s="2"/>
    </row>
    <row r="11" spans="1:12" x14ac:dyDescent="0.2">
      <c r="A11" s="5"/>
      <c r="B11" s="2" t="s">
        <v>4</v>
      </c>
      <c r="C11" s="20" t="s">
        <v>4</v>
      </c>
      <c r="D11" s="3" t="s">
        <v>72</v>
      </c>
      <c r="E11" s="22"/>
      <c r="F11" s="2">
        <f t="shared" si="0"/>
        <v>3</v>
      </c>
      <c r="G11" s="2"/>
      <c r="H11" s="12"/>
      <c r="I11" s="27"/>
      <c r="J11" s="2"/>
      <c r="K11" s="2"/>
      <c r="L11" s="2"/>
    </row>
    <row r="12" spans="1:12" x14ac:dyDescent="0.2">
      <c r="A12" s="5"/>
      <c r="B12" s="50" t="s">
        <v>5</v>
      </c>
      <c r="C12" s="21" t="s">
        <v>73</v>
      </c>
      <c r="D12" s="13" t="s">
        <v>77</v>
      </c>
      <c r="E12" s="22"/>
      <c r="F12" s="37">
        <f t="shared" si="0"/>
        <v>4</v>
      </c>
      <c r="G12" s="37"/>
      <c r="H12" s="12"/>
      <c r="I12" s="37"/>
      <c r="J12" s="37"/>
      <c r="K12" s="37"/>
      <c r="L12" s="37"/>
    </row>
    <row r="13" spans="1:12" x14ac:dyDescent="0.2">
      <c r="A13" s="5"/>
      <c r="B13" s="51"/>
      <c r="C13" s="21" t="s">
        <v>74</v>
      </c>
      <c r="D13" s="38" t="s">
        <v>78</v>
      </c>
      <c r="E13" s="22"/>
      <c r="F13" s="37">
        <f t="shared" si="0"/>
        <v>5</v>
      </c>
      <c r="G13" s="37"/>
      <c r="H13" s="12"/>
      <c r="I13" s="37"/>
      <c r="J13" s="37"/>
      <c r="K13" s="37"/>
      <c r="L13" s="37"/>
    </row>
    <row r="14" spans="1:12" x14ac:dyDescent="0.2">
      <c r="A14" s="5"/>
      <c r="B14" s="51"/>
      <c r="C14" s="21" t="s">
        <v>75</v>
      </c>
      <c r="D14" s="14" t="s">
        <v>79</v>
      </c>
      <c r="E14" s="22"/>
      <c r="F14" s="37">
        <f t="shared" si="0"/>
        <v>6</v>
      </c>
      <c r="G14" s="37"/>
      <c r="H14" s="12"/>
      <c r="I14" s="37"/>
      <c r="J14" s="37"/>
      <c r="K14" s="37"/>
      <c r="L14" s="37"/>
    </row>
    <row r="15" spans="1:12" x14ac:dyDescent="0.2">
      <c r="A15" s="5"/>
      <c r="B15" s="40"/>
      <c r="C15" s="21" t="s">
        <v>76</v>
      </c>
      <c r="D15" s="14" t="s">
        <v>80</v>
      </c>
      <c r="E15" s="22"/>
      <c r="F15" s="39">
        <f t="shared" si="0"/>
        <v>7</v>
      </c>
      <c r="G15" s="39"/>
      <c r="H15" s="12"/>
      <c r="I15" s="39"/>
      <c r="J15" s="39"/>
      <c r="K15" s="39"/>
      <c r="L15" s="39"/>
    </row>
    <row r="16" spans="1:12" x14ac:dyDescent="0.2">
      <c r="B16" s="45" t="s">
        <v>9</v>
      </c>
      <c r="C16" s="2" t="s">
        <v>6</v>
      </c>
      <c r="D16" s="23" t="s">
        <v>55</v>
      </c>
      <c r="E16" s="2"/>
      <c r="F16" s="2">
        <f t="shared" si="0"/>
        <v>8</v>
      </c>
      <c r="G16" s="2"/>
      <c r="H16" s="12"/>
      <c r="I16" s="27"/>
      <c r="J16" s="2"/>
      <c r="K16" s="2"/>
      <c r="L16" s="2"/>
    </row>
    <row r="17" spans="2:12" x14ac:dyDescent="0.2">
      <c r="B17" s="45"/>
      <c r="C17" s="2" t="s">
        <v>7</v>
      </c>
      <c r="D17" s="3" t="s">
        <v>56</v>
      </c>
      <c r="E17" s="2"/>
      <c r="F17" s="2">
        <f t="shared" si="0"/>
        <v>9</v>
      </c>
      <c r="G17" s="2"/>
      <c r="H17" s="12"/>
      <c r="I17" s="27"/>
      <c r="J17" s="2"/>
      <c r="K17" s="2"/>
      <c r="L17" s="2"/>
    </row>
    <row r="18" spans="2:12" x14ac:dyDescent="0.2">
      <c r="B18" s="45" t="s">
        <v>52</v>
      </c>
      <c r="C18" s="2" t="s">
        <v>8</v>
      </c>
      <c r="D18" s="3" t="s">
        <v>57</v>
      </c>
      <c r="E18" s="2"/>
      <c r="F18" s="2">
        <f t="shared" si="0"/>
        <v>10</v>
      </c>
      <c r="G18" s="2"/>
      <c r="H18" s="12"/>
      <c r="I18" s="27"/>
      <c r="J18" s="2"/>
      <c r="K18" s="2"/>
      <c r="L18" s="2"/>
    </row>
    <row r="19" spans="2:12" x14ac:dyDescent="0.2">
      <c r="B19" s="45"/>
      <c r="C19" s="2" t="s">
        <v>7</v>
      </c>
      <c r="D19" s="3" t="s">
        <v>58</v>
      </c>
      <c r="E19" s="2"/>
      <c r="F19" s="2">
        <f t="shared" si="0"/>
        <v>11</v>
      </c>
      <c r="G19" s="2"/>
      <c r="H19" s="12"/>
      <c r="I19" s="27"/>
      <c r="J19" s="2"/>
      <c r="K19" s="2"/>
      <c r="L19" s="2"/>
    </row>
    <row r="20" spans="2:12" x14ac:dyDescent="0.2">
      <c r="B20" s="45" t="s">
        <v>53</v>
      </c>
      <c r="C20" s="2" t="s">
        <v>8</v>
      </c>
      <c r="D20" s="3" t="s">
        <v>59</v>
      </c>
      <c r="E20" s="2"/>
      <c r="F20" s="2">
        <f t="shared" si="0"/>
        <v>12</v>
      </c>
      <c r="G20" s="2"/>
      <c r="H20" s="12"/>
      <c r="I20" s="27"/>
      <c r="J20" s="2"/>
      <c r="K20" s="2"/>
      <c r="L20" s="2"/>
    </row>
    <row r="21" spans="2:12" x14ac:dyDescent="0.2">
      <c r="B21" s="45"/>
      <c r="C21" s="2" t="s">
        <v>7</v>
      </c>
      <c r="D21" s="3" t="s">
        <v>60</v>
      </c>
      <c r="E21" s="2"/>
      <c r="F21" s="2">
        <f t="shared" si="0"/>
        <v>13</v>
      </c>
      <c r="G21" s="2"/>
      <c r="H21" s="12"/>
      <c r="I21" s="27"/>
      <c r="J21" s="2"/>
      <c r="K21" s="2"/>
      <c r="L21" s="2"/>
    </row>
    <row r="22" spans="2:12" x14ac:dyDescent="0.2">
      <c r="B22" s="45" t="s">
        <v>10</v>
      </c>
      <c r="C22" s="2" t="s">
        <v>12</v>
      </c>
      <c r="D22" s="3" t="s">
        <v>11</v>
      </c>
      <c r="E22" s="2"/>
      <c r="F22" s="2">
        <f t="shared" si="0"/>
        <v>14</v>
      </c>
      <c r="G22" s="2"/>
      <c r="H22" s="12"/>
      <c r="I22" s="27"/>
      <c r="J22" s="2"/>
      <c r="K22" s="2"/>
      <c r="L22" s="2"/>
    </row>
    <row r="23" spans="2:12" x14ac:dyDescent="0.2">
      <c r="B23" s="45"/>
      <c r="C23" s="2" t="s">
        <v>29</v>
      </c>
      <c r="D23" s="3" t="s">
        <v>13</v>
      </c>
      <c r="E23" s="2"/>
      <c r="F23" s="2">
        <f t="shared" si="0"/>
        <v>15</v>
      </c>
      <c r="G23" s="2"/>
      <c r="H23" s="12"/>
      <c r="I23" s="27"/>
      <c r="J23" s="2"/>
      <c r="K23" s="2"/>
      <c r="L23" s="2"/>
    </row>
    <row r="24" spans="2:12" x14ac:dyDescent="0.2">
      <c r="B24" s="2" t="s">
        <v>14</v>
      </c>
      <c r="C24" s="2" t="s">
        <v>15</v>
      </c>
      <c r="D24" s="3" t="s">
        <v>37</v>
      </c>
      <c r="E24" s="2"/>
      <c r="F24" s="2">
        <f t="shared" si="0"/>
        <v>16</v>
      </c>
      <c r="G24" s="2"/>
      <c r="H24" s="12"/>
      <c r="I24" s="27"/>
      <c r="J24" s="2"/>
      <c r="K24" s="2"/>
      <c r="L24" s="2"/>
    </row>
    <row r="25" spans="2:12" x14ac:dyDescent="0.2">
      <c r="B25" s="45" t="s">
        <v>16</v>
      </c>
      <c r="C25" s="2" t="s">
        <v>17</v>
      </c>
      <c r="D25" s="3" t="s">
        <v>38</v>
      </c>
      <c r="E25" s="2"/>
      <c r="F25" s="2">
        <f t="shared" si="0"/>
        <v>17</v>
      </c>
      <c r="G25" s="2"/>
      <c r="H25" s="12"/>
      <c r="I25" s="27"/>
      <c r="J25" s="2"/>
      <c r="K25" s="2"/>
      <c r="L25" s="2"/>
    </row>
    <row r="26" spans="2:12" x14ac:dyDescent="0.2">
      <c r="B26" s="45"/>
      <c r="C26" s="2" t="s">
        <v>18</v>
      </c>
      <c r="D26" s="3" t="s">
        <v>19</v>
      </c>
      <c r="E26" s="2"/>
      <c r="F26" s="2">
        <f t="shared" si="0"/>
        <v>18</v>
      </c>
      <c r="G26" s="2"/>
      <c r="H26" s="12"/>
      <c r="I26" s="27"/>
      <c r="J26" s="2"/>
      <c r="K26" s="2"/>
      <c r="L26" s="2"/>
    </row>
    <row r="27" spans="2:12" ht="15" customHeight="1" x14ac:dyDescent="0.2">
      <c r="B27" s="45"/>
      <c r="C27" s="2" t="s">
        <v>20</v>
      </c>
      <c r="D27" s="3" t="s">
        <v>19</v>
      </c>
      <c r="E27" s="2"/>
      <c r="F27" s="2">
        <f t="shared" si="0"/>
        <v>19</v>
      </c>
      <c r="G27" s="2"/>
      <c r="H27" s="12"/>
      <c r="I27" s="27"/>
      <c r="J27" s="2"/>
      <c r="K27" s="2"/>
      <c r="L27" s="2"/>
    </row>
    <row r="28" spans="2:12" ht="15" customHeight="1" x14ac:dyDescent="0.2">
      <c r="B28" s="45"/>
      <c r="C28" s="46" t="s">
        <v>54</v>
      </c>
      <c r="D28" s="3"/>
      <c r="E28" s="2"/>
      <c r="F28" s="2">
        <f t="shared" si="0"/>
        <v>20</v>
      </c>
      <c r="G28" s="2"/>
      <c r="H28" s="12"/>
      <c r="I28" s="27"/>
      <c r="J28" s="2"/>
      <c r="K28" s="2"/>
      <c r="L28" s="2"/>
    </row>
    <row r="29" spans="2:12" x14ac:dyDescent="0.2">
      <c r="B29" s="45"/>
      <c r="C29" s="47"/>
      <c r="D29" s="3" t="s">
        <v>22</v>
      </c>
      <c r="E29" s="2"/>
      <c r="F29" s="2">
        <f t="shared" si="0"/>
        <v>21</v>
      </c>
      <c r="G29" s="2"/>
      <c r="H29" s="12"/>
      <c r="I29" s="27"/>
      <c r="J29" s="2"/>
      <c r="K29" s="2"/>
      <c r="L29" s="2"/>
    </row>
    <row r="30" spans="2:12" x14ac:dyDescent="0.2">
      <c r="B30" s="45"/>
      <c r="C30" s="48"/>
      <c r="D30" s="3" t="s">
        <v>21</v>
      </c>
      <c r="E30" s="2"/>
      <c r="F30" s="2">
        <f t="shared" si="0"/>
        <v>22</v>
      </c>
      <c r="G30" s="2"/>
      <c r="H30" s="12"/>
      <c r="I30" s="27"/>
      <c r="J30" s="2"/>
      <c r="K30" s="2"/>
      <c r="L30" s="2"/>
    </row>
    <row r="32" spans="2:12" x14ac:dyDescent="0.2">
      <c r="B32" s="6"/>
      <c r="C32" s="6"/>
      <c r="D32" s="6"/>
    </row>
    <row r="33" spans="2:9" x14ac:dyDescent="0.2">
      <c r="B33" s="49"/>
      <c r="C33" s="49"/>
      <c r="D33" s="6"/>
    </row>
    <row r="34" spans="2:9" x14ac:dyDescent="0.2">
      <c r="B34" s="6"/>
      <c r="C34" s="6"/>
      <c r="D34" s="6"/>
      <c r="F34" s="26" t="s">
        <v>61</v>
      </c>
      <c r="G34" s="26" t="s">
        <v>62</v>
      </c>
      <c r="H34" s="26" t="s">
        <v>63</v>
      </c>
      <c r="I34" s="26" t="s">
        <v>64</v>
      </c>
    </row>
    <row r="35" spans="2:9" x14ac:dyDescent="0.2">
      <c r="B35" s="6"/>
      <c r="C35" s="6"/>
      <c r="D35" s="6"/>
      <c r="F35" s="9">
        <f>COUNT(F9:F30)</f>
        <v>22</v>
      </c>
      <c r="G35" s="9">
        <f>COUNTIF(I9:I30,"OK")</f>
        <v>0</v>
      </c>
      <c r="H35" s="9">
        <f>COUNTIF(I9:I30,"NG")</f>
        <v>0</v>
      </c>
      <c r="I35" s="36">
        <f>IF(H35=0,0,H35/F35*100)</f>
        <v>0</v>
      </c>
    </row>
    <row r="36" spans="2:9" x14ac:dyDescent="0.2">
      <c r="B36" s="6"/>
      <c r="C36" s="6"/>
      <c r="D36" s="6"/>
    </row>
    <row r="37" spans="2:9" x14ac:dyDescent="0.2">
      <c r="B37" s="6"/>
      <c r="C37" s="6"/>
      <c r="D37" s="6"/>
    </row>
    <row r="38" spans="2:9" x14ac:dyDescent="0.2">
      <c r="B38" s="6"/>
      <c r="C38" s="6"/>
      <c r="D38" s="6"/>
    </row>
  </sheetData>
  <mergeCells count="16">
    <mergeCell ref="G3:G5"/>
    <mergeCell ref="H3:H5"/>
    <mergeCell ref="B7:E7"/>
    <mergeCell ref="F7:L7"/>
    <mergeCell ref="C2:F2"/>
    <mergeCell ref="C3:F5"/>
    <mergeCell ref="B25:B30"/>
    <mergeCell ref="C28:C30"/>
    <mergeCell ref="B33:C33"/>
    <mergeCell ref="B22:B23"/>
    <mergeCell ref="B9:B10"/>
    <mergeCell ref="B16:B17"/>
    <mergeCell ref="B18:B19"/>
    <mergeCell ref="B20:B21"/>
    <mergeCell ref="B3:B5"/>
    <mergeCell ref="B12:B14"/>
  </mergeCells>
  <phoneticPr fontId="1"/>
  <conditionalFormatting sqref="I5">
    <cfRule type="expression" dxfId="7" priority="4">
      <formula>ISNA(I5)</formula>
    </cfRule>
  </conditionalFormatting>
  <conditionalFormatting sqref="J5">
    <cfRule type="expression" dxfId="6" priority="3">
      <formula>ISNA(J5)</formula>
    </cfRule>
  </conditionalFormatting>
  <conditionalFormatting sqref="J3">
    <cfRule type="cellIs" dxfId="5" priority="1" operator="equal">
      <formula>0</formula>
    </cfRule>
    <cfRule type="expression" dxfId="4" priority="2">
      <formula>ISNA(J3)</formula>
    </cfRule>
  </conditionalFormatting>
  <dataValidations count="8">
    <dataValidation type="list" allowBlank="1" showInputMessage="1" showErrorMessage="1" sqref="D30">
      <formula1>"無効,有効"</formula1>
    </dataValidation>
    <dataValidation type="list" allowBlank="1" showInputMessage="1" showErrorMessage="1" sqref="D25">
      <formula1>"スタックポリシーなし,スタックポリシーを入力する,ファイルのアップロード"</formula1>
    </dataValidation>
    <dataValidation type="list" allowBlank="1" showInputMessage="1" showErrorMessage="1" sqref="D24">
      <formula1>"すべてのスタックリソースをロールバックする,正常にプロビジョニングされたリソースの保持"</formula1>
    </dataValidation>
    <dataValidation type="list" allowBlank="1" showInputMessage="1" showErrorMessage="1" sqref="D22">
      <formula1>"IAM ロール名,IAM ロール ARN"</formula1>
    </dataValidation>
    <dataValidation type="list" allowBlank="1" showInputMessage="1" showErrorMessage="1" sqref="D9">
      <formula1>"Amazon S3 URL,テンプレートファイルのアップロード"</formula1>
    </dataValidation>
    <dataValidation type="list" allowBlank="1" showInputMessage="1" showErrorMessage="1" sqref="H3">
      <formula1>"DEV,STG,MNT,PRO"</formula1>
    </dataValidation>
    <dataValidation type="list" allowBlank="1" showInputMessage="1" showErrorMessage="1" sqref="G3">
      <formula1>"TKK,YZK,IRK,OQS"</formula1>
    </dataValidation>
    <dataValidation type="list" allowBlank="1" showInputMessage="1" showErrorMessage="1" sqref="I9:I30">
      <formula1>"OK,NG"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zoomScaleNormal="100" workbookViewId="0">
      <selection activeCell="E10" sqref="E10"/>
    </sheetView>
  </sheetViews>
  <sheetFormatPr defaultColWidth="8.90625" defaultRowHeight="16" x14ac:dyDescent="0.2"/>
  <cols>
    <col min="1" max="1" width="1.453125" style="1" customWidth="1"/>
    <col min="2" max="2" width="21" style="1" bestFit="1" customWidth="1"/>
    <col min="3" max="3" width="28.90625" style="1" bestFit="1" customWidth="1"/>
    <col min="4" max="4" width="73.453125" style="1" customWidth="1"/>
    <col min="5" max="5" width="34.6328125" style="1" customWidth="1"/>
    <col min="6" max="11" width="11.36328125" style="1" customWidth="1"/>
    <col min="12" max="12" width="29.08984375" style="1" customWidth="1"/>
    <col min="13" max="14" width="8.90625" style="1"/>
    <col min="15" max="15" width="9.26953125" style="1" customWidth="1"/>
    <col min="16" max="16384" width="8.90625" style="1"/>
  </cols>
  <sheetData>
    <row r="1" spans="1:12" ht="7.15" customHeight="1" x14ac:dyDescent="0.2"/>
    <row r="2" spans="1:12" x14ac:dyDescent="0.2">
      <c r="B2" s="7" t="s">
        <v>30</v>
      </c>
      <c r="C2" s="43" t="s">
        <v>34</v>
      </c>
      <c r="D2" s="43"/>
      <c r="E2" s="43"/>
      <c r="F2" s="43"/>
      <c r="G2" s="7" t="s">
        <v>23</v>
      </c>
      <c r="H2" s="7" t="s">
        <v>24</v>
      </c>
      <c r="I2" s="7" t="s">
        <v>32</v>
      </c>
      <c r="J2" s="7" t="s">
        <v>35</v>
      </c>
    </row>
    <row r="3" spans="1:12" ht="16.5" customHeight="1" x14ac:dyDescent="0.2">
      <c r="B3" s="53" t="str">
        <f ca="1">RIGHT(CELL("filename",C3),LEN(CELL("filename",C3))-FIND("]",CELL("filename",C3)))</f>
        <v>Lambda×××××</v>
      </c>
      <c r="C3" s="44" t="s">
        <v>70</v>
      </c>
      <c r="D3" s="44"/>
      <c r="E3" s="44"/>
      <c r="F3" s="44"/>
      <c r="G3" s="53" t="s">
        <v>69</v>
      </c>
      <c r="H3" s="53" t="s">
        <v>25</v>
      </c>
      <c r="I3" s="27" t="str">
        <f>改訂履歴!E6&amp;""</f>
        <v>徳住</v>
      </c>
      <c r="J3" s="12">
        <f>改訂履歴!D6</f>
        <v>44869</v>
      </c>
    </row>
    <row r="4" spans="1:12" ht="20.5" customHeight="1" x14ac:dyDescent="0.2">
      <c r="B4" s="54"/>
      <c r="C4" s="44"/>
      <c r="D4" s="44"/>
      <c r="E4" s="44"/>
      <c r="F4" s="44"/>
      <c r="G4" s="54"/>
      <c r="H4" s="54"/>
      <c r="I4" s="7" t="s">
        <v>33</v>
      </c>
      <c r="J4" s="7" t="s">
        <v>31</v>
      </c>
    </row>
    <row r="5" spans="1:12" ht="20.5" customHeight="1" x14ac:dyDescent="0.2">
      <c r="B5" s="55"/>
      <c r="C5" s="44"/>
      <c r="D5" s="44"/>
      <c r="E5" s="44"/>
      <c r="F5" s="44"/>
      <c r="G5" s="55"/>
      <c r="H5" s="55"/>
      <c r="I5" s="4" t="e">
        <f>INDEX(改訂履歴!D36:D45:'改訂履歴'!D36:D45,MATCH("",改訂履歴!D36:D45:'改訂履歴'!D36:D45,-1),1)</f>
        <v>#N/A</v>
      </c>
      <c r="J5" s="16" t="e">
        <f>LOOKUP(10^15,改訂履歴!C36:C45:'改訂履歴'!C36:C45)</f>
        <v>#N/A</v>
      </c>
    </row>
    <row r="7" spans="1:12" x14ac:dyDescent="0.2">
      <c r="B7" s="52" t="s">
        <v>26</v>
      </c>
      <c r="C7" s="52"/>
      <c r="D7" s="52"/>
      <c r="E7" s="52"/>
      <c r="F7" s="52" t="s">
        <v>44</v>
      </c>
      <c r="G7" s="52"/>
      <c r="H7" s="52"/>
      <c r="I7" s="52"/>
      <c r="J7" s="52"/>
      <c r="K7" s="52"/>
      <c r="L7" s="52"/>
    </row>
    <row r="8" spans="1:12" x14ac:dyDescent="0.2">
      <c r="A8" s="5"/>
      <c r="B8" s="7" t="s">
        <v>27</v>
      </c>
      <c r="C8" s="7" t="s">
        <v>28</v>
      </c>
      <c r="D8" s="15" t="s">
        <v>0</v>
      </c>
      <c r="E8" s="7" t="s">
        <v>51</v>
      </c>
      <c r="F8" s="7" t="s">
        <v>45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50</v>
      </c>
      <c r="L8" s="7" t="s">
        <v>51</v>
      </c>
    </row>
    <row r="9" spans="1:12" x14ac:dyDescent="0.2">
      <c r="A9" s="5"/>
      <c r="B9" s="45" t="s">
        <v>1</v>
      </c>
      <c r="C9" s="27" t="s">
        <v>2</v>
      </c>
      <c r="D9" s="31" t="s">
        <v>3</v>
      </c>
      <c r="E9" s="27"/>
      <c r="F9" s="27">
        <f>ROW()-8</f>
        <v>1</v>
      </c>
      <c r="G9" s="27"/>
      <c r="H9" s="12"/>
      <c r="I9" s="27"/>
      <c r="J9" s="27"/>
      <c r="K9" s="27"/>
      <c r="L9" s="27"/>
    </row>
    <row r="10" spans="1:12" x14ac:dyDescent="0.2">
      <c r="A10" s="5"/>
      <c r="B10" s="45"/>
      <c r="C10" s="27" t="s">
        <v>3</v>
      </c>
      <c r="D10" s="32"/>
      <c r="E10" s="27"/>
      <c r="F10" s="27">
        <f t="shared" ref="F10:F30" si="0">ROW()-8</f>
        <v>2</v>
      </c>
      <c r="G10" s="27"/>
      <c r="H10" s="12"/>
      <c r="I10" s="27"/>
      <c r="J10" s="27"/>
      <c r="K10" s="27"/>
      <c r="L10" s="27"/>
    </row>
    <row r="11" spans="1:12" x14ac:dyDescent="0.2">
      <c r="A11" s="5"/>
      <c r="B11" s="29" t="s">
        <v>4</v>
      </c>
      <c r="C11" s="20" t="s">
        <v>4</v>
      </c>
      <c r="D11" s="3" t="s">
        <v>71</v>
      </c>
      <c r="E11" s="22"/>
      <c r="F11" s="29">
        <f t="shared" si="0"/>
        <v>3</v>
      </c>
      <c r="G11" s="29"/>
      <c r="H11" s="12"/>
      <c r="I11" s="29"/>
      <c r="J11" s="29"/>
      <c r="K11" s="29"/>
      <c r="L11" s="29"/>
    </row>
    <row r="12" spans="1:12" x14ac:dyDescent="0.2">
      <c r="A12" s="5"/>
      <c r="B12" s="50" t="s">
        <v>5</v>
      </c>
      <c r="C12" s="21" t="s">
        <v>73</v>
      </c>
      <c r="D12" s="13" t="s">
        <v>77</v>
      </c>
      <c r="E12" s="22"/>
      <c r="F12" s="39">
        <f t="shared" si="0"/>
        <v>4</v>
      </c>
      <c r="G12" s="39"/>
      <c r="H12" s="12"/>
      <c r="I12" s="39"/>
      <c r="J12" s="39"/>
      <c r="K12" s="39"/>
      <c r="L12" s="39"/>
    </row>
    <row r="13" spans="1:12" x14ac:dyDescent="0.2">
      <c r="A13" s="5"/>
      <c r="B13" s="51"/>
      <c r="C13" s="21" t="s">
        <v>74</v>
      </c>
      <c r="D13" s="38" t="s">
        <v>78</v>
      </c>
      <c r="E13" s="22"/>
      <c r="F13" s="39">
        <f t="shared" si="0"/>
        <v>5</v>
      </c>
      <c r="G13" s="39"/>
      <c r="H13" s="12"/>
      <c r="I13" s="39"/>
      <c r="J13" s="39"/>
      <c r="K13" s="39"/>
      <c r="L13" s="39"/>
    </row>
    <row r="14" spans="1:12" x14ac:dyDescent="0.2">
      <c r="A14" s="5"/>
      <c r="B14" s="51"/>
      <c r="C14" s="21" t="s">
        <v>75</v>
      </c>
      <c r="D14" s="14" t="s">
        <v>79</v>
      </c>
      <c r="E14" s="22"/>
      <c r="F14" s="39">
        <f t="shared" si="0"/>
        <v>6</v>
      </c>
      <c r="G14" s="39"/>
      <c r="H14" s="12"/>
      <c r="I14" s="39"/>
      <c r="J14" s="39"/>
      <c r="K14" s="39"/>
      <c r="L14" s="39"/>
    </row>
    <row r="15" spans="1:12" x14ac:dyDescent="0.2">
      <c r="A15" s="5"/>
      <c r="B15" s="40"/>
      <c r="C15" s="21" t="s">
        <v>76</v>
      </c>
      <c r="D15" s="14" t="s">
        <v>80</v>
      </c>
      <c r="E15" s="22"/>
      <c r="F15" s="39">
        <f t="shared" si="0"/>
        <v>7</v>
      </c>
      <c r="G15" s="39"/>
      <c r="H15" s="12"/>
      <c r="I15" s="39"/>
      <c r="J15" s="39"/>
      <c r="K15" s="39"/>
      <c r="L15" s="39"/>
    </row>
    <row r="16" spans="1:12" x14ac:dyDescent="0.2">
      <c r="B16" s="45" t="s">
        <v>9</v>
      </c>
      <c r="C16" s="27" t="s">
        <v>6</v>
      </c>
      <c r="D16" s="31" t="s">
        <v>59</v>
      </c>
      <c r="E16" s="27"/>
      <c r="F16" s="27">
        <f t="shared" si="0"/>
        <v>8</v>
      </c>
      <c r="G16" s="27"/>
      <c r="H16" s="12"/>
      <c r="I16" s="27"/>
      <c r="J16" s="27"/>
      <c r="K16" s="27"/>
      <c r="L16" s="27"/>
    </row>
    <row r="17" spans="2:12" x14ac:dyDescent="0.2">
      <c r="B17" s="45"/>
      <c r="C17" s="27" t="s">
        <v>0</v>
      </c>
      <c r="D17" s="31" t="s">
        <v>59</v>
      </c>
      <c r="E17" s="27"/>
      <c r="F17" s="27">
        <f t="shared" si="0"/>
        <v>9</v>
      </c>
      <c r="G17" s="27"/>
      <c r="H17" s="12"/>
      <c r="I17" s="27"/>
      <c r="J17" s="27"/>
      <c r="K17" s="27"/>
      <c r="L17" s="27"/>
    </row>
    <row r="18" spans="2:12" x14ac:dyDescent="0.2">
      <c r="B18" s="45" t="s">
        <v>52</v>
      </c>
      <c r="C18" s="27" t="s">
        <v>8</v>
      </c>
      <c r="D18" s="31" t="s">
        <v>59</v>
      </c>
      <c r="E18" s="27"/>
      <c r="F18" s="27">
        <f t="shared" si="0"/>
        <v>10</v>
      </c>
      <c r="G18" s="27"/>
      <c r="H18" s="12"/>
      <c r="I18" s="27"/>
      <c r="J18" s="27"/>
      <c r="K18" s="27"/>
      <c r="L18" s="27"/>
    </row>
    <row r="19" spans="2:12" x14ac:dyDescent="0.2">
      <c r="B19" s="45"/>
      <c r="C19" s="27" t="s">
        <v>0</v>
      </c>
      <c r="D19" s="31" t="s">
        <v>13</v>
      </c>
      <c r="E19" s="27"/>
      <c r="F19" s="27">
        <f t="shared" si="0"/>
        <v>11</v>
      </c>
      <c r="G19" s="27"/>
      <c r="H19" s="12"/>
      <c r="I19" s="27"/>
      <c r="J19" s="27"/>
      <c r="K19" s="27"/>
      <c r="L19" s="27"/>
    </row>
    <row r="20" spans="2:12" x14ac:dyDescent="0.2">
      <c r="B20" s="45" t="s">
        <v>53</v>
      </c>
      <c r="C20" s="27" t="s">
        <v>8</v>
      </c>
      <c r="D20" s="31" t="s">
        <v>59</v>
      </c>
      <c r="E20" s="27"/>
      <c r="F20" s="27">
        <f t="shared" si="0"/>
        <v>12</v>
      </c>
      <c r="G20" s="27"/>
      <c r="H20" s="12"/>
      <c r="I20" s="27"/>
      <c r="J20" s="27"/>
      <c r="K20" s="27"/>
      <c r="L20" s="27"/>
    </row>
    <row r="21" spans="2:12" x14ac:dyDescent="0.2">
      <c r="B21" s="45"/>
      <c r="C21" s="27" t="s">
        <v>0</v>
      </c>
      <c r="D21" s="31" t="s">
        <v>60</v>
      </c>
      <c r="E21" s="27"/>
      <c r="F21" s="27">
        <f t="shared" si="0"/>
        <v>13</v>
      </c>
      <c r="G21" s="27"/>
      <c r="H21" s="12"/>
      <c r="I21" s="27"/>
      <c r="J21" s="27"/>
      <c r="K21" s="27"/>
      <c r="L21" s="27"/>
    </row>
    <row r="22" spans="2:12" x14ac:dyDescent="0.2">
      <c r="B22" s="45" t="s">
        <v>10</v>
      </c>
      <c r="C22" s="27" t="s">
        <v>12</v>
      </c>
      <c r="D22" s="31" t="s">
        <v>11</v>
      </c>
      <c r="E22" s="27"/>
      <c r="F22" s="27">
        <f t="shared" si="0"/>
        <v>14</v>
      </c>
      <c r="G22" s="27"/>
      <c r="H22" s="12"/>
      <c r="I22" s="27"/>
      <c r="J22" s="27"/>
      <c r="K22" s="27"/>
      <c r="L22" s="27"/>
    </row>
    <row r="23" spans="2:12" x14ac:dyDescent="0.2">
      <c r="B23" s="45"/>
      <c r="C23" s="27" t="s">
        <v>29</v>
      </c>
      <c r="D23" s="31" t="s">
        <v>13</v>
      </c>
      <c r="E23" s="27"/>
      <c r="F23" s="27">
        <f t="shared" si="0"/>
        <v>15</v>
      </c>
      <c r="G23" s="27"/>
      <c r="H23" s="12"/>
      <c r="I23" s="27"/>
      <c r="J23" s="27"/>
      <c r="K23" s="27"/>
      <c r="L23" s="27"/>
    </row>
    <row r="24" spans="2:12" x14ac:dyDescent="0.2">
      <c r="B24" s="27" t="s">
        <v>14</v>
      </c>
      <c r="C24" s="27" t="s">
        <v>15</v>
      </c>
      <c r="D24" s="31" t="s">
        <v>37</v>
      </c>
      <c r="E24" s="27"/>
      <c r="F24" s="27">
        <f t="shared" si="0"/>
        <v>16</v>
      </c>
      <c r="G24" s="27"/>
      <c r="H24" s="12"/>
      <c r="I24" s="27"/>
      <c r="J24" s="27"/>
      <c r="K24" s="27"/>
      <c r="L24" s="27"/>
    </row>
    <row r="25" spans="2:12" x14ac:dyDescent="0.2">
      <c r="B25" s="45" t="s">
        <v>16</v>
      </c>
      <c r="C25" s="27" t="s">
        <v>17</v>
      </c>
      <c r="D25" s="31" t="s">
        <v>38</v>
      </c>
      <c r="E25" s="27"/>
      <c r="F25" s="27">
        <f t="shared" si="0"/>
        <v>17</v>
      </c>
      <c r="G25" s="27"/>
      <c r="H25" s="12"/>
      <c r="I25" s="27"/>
      <c r="J25" s="27"/>
      <c r="K25" s="27"/>
      <c r="L25" s="27"/>
    </row>
    <row r="26" spans="2:12" x14ac:dyDescent="0.2">
      <c r="B26" s="45"/>
      <c r="C26" s="27" t="s">
        <v>18</v>
      </c>
      <c r="D26" s="31" t="s">
        <v>19</v>
      </c>
      <c r="E26" s="27"/>
      <c r="F26" s="27">
        <f t="shared" si="0"/>
        <v>18</v>
      </c>
      <c r="G26" s="27"/>
      <c r="H26" s="12"/>
      <c r="I26" s="27"/>
      <c r="J26" s="27"/>
      <c r="K26" s="27"/>
      <c r="L26" s="27"/>
    </row>
    <row r="27" spans="2:12" ht="15" customHeight="1" x14ac:dyDescent="0.2">
      <c r="B27" s="45"/>
      <c r="C27" s="27" t="s">
        <v>20</v>
      </c>
      <c r="D27" s="31" t="s">
        <v>19</v>
      </c>
      <c r="E27" s="27"/>
      <c r="F27" s="27">
        <f t="shared" si="0"/>
        <v>19</v>
      </c>
      <c r="G27" s="27"/>
      <c r="H27" s="12"/>
      <c r="I27" s="27"/>
      <c r="J27" s="27"/>
      <c r="K27" s="27"/>
      <c r="L27" s="27"/>
    </row>
    <row r="28" spans="2:12" ht="15" customHeight="1" x14ac:dyDescent="0.2">
      <c r="B28" s="45"/>
      <c r="C28" s="46" t="s">
        <v>54</v>
      </c>
      <c r="D28" s="31"/>
      <c r="E28" s="27"/>
      <c r="F28" s="27">
        <f t="shared" si="0"/>
        <v>20</v>
      </c>
      <c r="G28" s="27"/>
      <c r="H28" s="12"/>
      <c r="I28" s="27"/>
      <c r="J28" s="27"/>
      <c r="K28" s="27"/>
      <c r="L28" s="27"/>
    </row>
    <row r="29" spans="2:12" x14ac:dyDescent="0.2">
      <c r="B29" s="45"/>
      <c r="C29" s="47"/>
      <c r="D29" s="31" t="s">
        <v>13</v>
      </c>
      <c r="E29" s="27"/>
      <c r="F29" s="27">
        <f t="shared" si="0"/>
        <v>21</v>
      </c>
      <c r="G29" s="27"/>
      <c r="H29" s="12"/>
      <c r="I29" s="27"/>
      <c r="J29" s="27"/>
      <c r="K29" s="27"/>
      <c r="L29" s="27"/>
    </row>
    <row r="30" spans="2:12" x14ac:dyDescent="0.2">
      <c r="B30" s="45"/>
      <c r="C30" s="48"/>
      <c r="D30" s="31" t="s">
        <v>21</v>
      </c>
      <c r="E30" s="27"/>
      <c r="F30" s="27">
        <f t="shared" si="0"/>
        <v>22</v>
      </c>
      <c r="G30" s="27"/>
      <c r="H30" s="12"/>
      <c r="I30" s="27"/>
      <c r="J30" s="27"/>
      <c r="K30" s="27"/>
      <c r="L30" s="27"/>
    </row>
    <row r="32" spans="2:12" x14ac:dyDescent="0.2">
      <c r="B32" s="28"/>
      <c r="C32" s="28"/>
      <c r="D32" s="28"/>
    </row>
    <row r="33" spans="2:9" x14ac:dyDescent="0.2">
      <c r="B33" s="49"/>
      <c r="C33" s="49"/>
      <c r="D33" s="28"/>
    </row>
    <row r="34" spans="2:9" x14ac:dyDescent="0.2">
      <c r="B34" s="28"/>
      <c r="C34" s="28"/>
      <c r="D34" s="28"/>
      <c r="F34" s="26" t="s">
        <v>61</v>
      </c>
      <c r="G34" s="26" t="s">
        <v>62</v>
      </c>
      <c r="H34" s="26" t="s">
        <v>63</v>
      </c>
      <c r="I34" s="26" t="s">
        <v>64</v>
      </c>
    </row>
    <row r="35" spans="2:9" x14ac:dyDescent="0.2">
      <c r="B35" s="28"/>
      <c r="C35" s="28"/>
      <c r="D35" s="28"/>
      <c r="F35" s="9">
        <f>COUNT(F9:F30)</f>
        <v>22</v>
      </c>
      <c r="G35" s="9">
        <f>COUNTIF(I9:I30,"OK")</f>
        <v>0</v>
      </c>
      <c r="H35" s="9">
        <f>COUNTIF(I9:I30,"NG")</f>
        <v>0</v>
      </c>
      <c r="I35" s="36">
        <f>IF(H35=0,0,H35/F35*100)</f>
        <v>0</v>
      </c>
    </row>
    <row r="36" spans="2:9" x14ac:dyDescent="0.2">
      <c r="B36" s="28"/>
      <c r="C36" s="28"/>
      <c r="D36" s="28"/>
    </row>
    <row r="37" spans="2:9" x14ac:dyDescent="0.2">
      <c r="B37" s="28"/>
      <c r="C37" s="28"/>
      <c r="D37" s="28"/>
    </row>
    <row r="38" spans="2:9" x14ac:dyDescent="0.2">
      <c r="B38" s="28"/>
      <c r="C38" s="28"/>
      <c r="D38" s="28"/>
    </row>
  </sheetData>
  <mergeCells count="16">
    <mergeCell ref="G3:G5"/>
    <mergeCell ref="H3:H5"/>
    <mergeCell ref="B7:E7"/>
    <mergeCell ref="F7:L7"/>
    <mergeCell ref="B25:B30"/>
    <mergeCell ref="C28:C30"/>
    <mergeCell ref="B33:C33"/>
    <mergeCell ref="C2:F2"/>
    <mergeCell ref="C3:F5"/>
    <mergeCell ref="B9:B10"/>
    <mergeCell ref="B16:B17"/>
    <mergeCell ref="B18:B19"/>
    <mergeCell ref="B20:B21"/>
    <mergeCell ref="B22:B23"/>
    <mergeCell ref="B3:B5"/>
    <mergeCell ref="B12:B14"/>
  </mergeCells>
  <phoneticPr fontId="1"/>
  <conditionalFormatting sqref="I5">
    <cfRule type="expression" dxfId="3" priority="4">
      <formula>ISNA(I5)</formula>
    </cfRule>
  </conditionalFormatting>
  <conditionalFormatting sqref="J5">
    <cfRule type="expression" dxfId="2" priority="3">
      <formula>ISNA(J5)</formula>
    </cfRule>
  </conditionalFormatting>
  <conditionalFormatting sqref="J3">
    <cfRule type="cellIs" dxfId="1" priority="1" operator="equal">
      <formula>0</formula>
    </cfRule>
    <cfRule type="expression" dxfId="0" priority="2">
      <formula>ISNA(J3)</formula>
    </cfRule>
  </conditionalFormatting>
  <dataValidations count="8">
    <dataValidation type="list" allowBlank="1" showInputMessage="1" showErrorMessage="1" sqref="G3">
      <formula1>"TKK,YZK,IRK,OQS"</formula1>
    </dataValidation>
    <dataValidation type="list" allowBlank="1" showInputMessage="1" showErrorMessage="1" sqref="H3">
      <formula1>"DEV,STG,MNT,PRO"</formula1>
    </dataValidation>
    <dataValidation type="list" allowBlank="1" showInputMessage="1" showErrorMessage="1" sqref="D9">
      <formula1>"Amazon S3 URL,テンプレートファイルのアップロード"</formula1>
    </dataValidation>
    <dataValidation type="list" allowBlank="1" showInputMessage="1" showErrorMessage="1" sqref="D22">
      <formula1>"IAM ロール名,IAM ロール ARN"</formula1>
    </dataValidation>
    <dataValidation type="list" allowBlank="1" showInputMessage="1" showErrorMessage="1" sqref="D24">
      <formula1>"すべてのスタックリソースをロールバックする,正常にプロビジョニングされたリソースの保持"</formula1>
    </dataValidation>
    <dataValidation type="list" allowBlank="1" showInputMessage="1" showErrorMessage="1" sqref="D25">
      <formula1>"スタックポリシーなし,スタックポリシーを入力する,ファイルのアップロード"</formula1>
    </dataValidation>
    <dataValidation type="list" allowBlank="1" showInputMessage="1" showErrorMessage="1" sqref="D30">
      <formula1>"無効,有効"</formula1>
    </dataValidation>
    <dataValidation type="list" allowBlank="1" showInputMessage="1" showErrorMessage="1" sqref="I11:I15">
      <formula1>"OK,NG"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</vt:lpstr>
      <vt:lpstr>テスト結果サマリ</vt:lpstr>
      <vt:lpstr>Lambda99999</vt:lpstr>
      <vt:lpstr>Lambda×××××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2022-11-01T01:47:13Z</dcterms:created>
  <dcterms:modified xsi:type="dcterms:W3CDTF">2022-12-14T06:37:50Z</dcterms:modified>
</cp:coreProperties>
</file>