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10.168.146.230\disk1\1001_運用保守\☆運用保守（富士通関係者）\☆12_運用保守\330_クラウド基盤\50_管理台帳集\03_CloudFormation検討\CICD以外のCFnテンプレート\パラシ\"/>
    </mc:Choice>
  </mc:AlternateContent>
  <xr:revisionPtr revIDLastSave="0" documentId="13_ncr:1_{DC2A1280-C34C-4A23-8D90-4DF12CE43733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改訂履歴" sheetId="4" r:id="rId1"/>
    <sheet name="テスト結果サマリ" sheetId="9" r:id="rId2"/>
    <sheet name="BATECS01" sheetId="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8" l="1"/>
  <c r="I45" i="8" s="1"/>
  <c r="G45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45" i="8" s="1"/>
  <c r="J5" i="8"/>
  <c r="I5" i="8"/>
  <c r="J3" i="8"/>
  <c r="I3" i="8"/>
  <c r="B3" i="8"/>
  <c r="F5" i="9"/>
  <c r="G5" i="9"/>
  <c r="E5" i="9"/>
  <c r="D5" i="9"/>
  <c r="D13" i="9" l="1"/>
  <c r="E13" i="9"/>
  <c r="G13" i="9"/>
  <c r="F13" i="9"/>
  <c r="B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6" i="4"/>
</calcChain>
</file>

<file path=xl/sharedStrings.xml><?xml version="1.0" encoding="utf-8"?>
<sst xmlns="http://schemas.openxmlformats.org/spreadsheetml/2006/main" count="106" uniqueCount="91">
  <si>
    <t>値</t>
    <rPh sb="0" eb="1">
      <t>アタイ</t>
    </rPh>
    <phoneticPr fontId="1"/>
  </si>
  <si>
    <t>テンプレートの指定</t>
    <rPh sb="7" eb="9">
      <t>シテイ</t>
    </rPh>
    <phoneticPr fontId="1"/>
  </si>
  <si>
    <t>テンプレートソース</t>
    <phoneticPr fontId="1"/>
  </si>
  <si>
    <t>Amazon S3 URL</t>
    <phoneticPr fontId="1"/>
  </si>
  <si>
    <t>スタックの名前</t>
    <rPh sb="5" eb="7">
      <t>ナマエ</t>
    </rPh>
    <phoneticPr fontId="1"/>
  </si>
  <si>
    <t>パラメータ</t>
    <phoneticPr fontId="1"/>
  </si>
  <si>
    <t>キー</t>
    <phoneticPr fontId="1"/>
  </si>
  <si>
    <t>アクセス許可</t>
    <rPh sb="4" eb="6">
      <t>キョカ</t>
    </rPh>
    <phoneticPr fontId="1"/>
  </si>
  <si>
    <t>IAM ロール名</t>
    <rPh sb="7" eb="8">
      <t>メイ</t>
    </rPh>
    <phoneticPr fontId="1"/>
  </si>
  <si>
    <t>IAMロール-オプション</t>
    <phoneticPr fontId="1"/>
  </si>
  <si>
    <t>-</t>
    <phoneticPr fontId="1"/>
  </si>
  <si>
    <t>スタックの失敗オプション</t>
    <rPh sb="5" eb="7">
      <t>シッパイ</t>
    </rPh>
    <phoneticPr fontId="1"/>
  </si>
  <si>
    <t>プロビジョニング失敗時の動作</t>
    <rPh sb="8" eb="10">
      <t>シッパイ</t>
    </rPh>
    <rPh sb="10" eb="11">
      <t>ジ</t>
    </rPh>
    <rPh sb="12" eb="14">
      <t>ドウサ</t>
    </rPh>
    <phoneticPr fontId="1"/>
  </si>
  <si>
    <t>詳細オプション</t>
    <rPh sb="0" eb="2">
      <t>ショウサイ</t>
    </rPh>
    <phoneticPr fontId="1"/>
  </si>
  <si>
    <t>スタックポリシー</t>
    <phoneticPr fontId="1"/>
  </si>
  <si>
    <t>ロールバック設定</t>
    <rPh sb="6" eb="8">
      <t>セッテイ</t>
    </rPh>
    <phoneticPr fontId="1"/>
  </si>
  <si>
    <t>設定なし</t>
    <rPh sb="0" eb="2">
      <t>セッテイ</t>
    </rPh>
    <phoneticPr fontId="1"/>
  </si>
  <si>
    <t>通知オプション</t>
    <rPh sb="0" eb="2">
      <t>ツウチ</t>
    </rPh>
    <phoneticPr fontId="1"/>
  </si>
  <si>
    <t>無効</t>
    <rPh sb="0" eb="2">
      <t>ムコウ</t>
    </rPh>
    <phoneticPr fontId="1"/>
  </si>
  <si>
    <t>システム名</t>
    <rPh sb="4" eb="5">
      <t>メイ</t>
    </rPh>
    <phoneticPr fontId="1"/>
  </si>
  <si>
    <t>環境名</t>
    <rPh sb="0" eb="3">
      <t>カンキョウメイ</t>
    </rPh>
    <phoneticPr fontId="1"/>
  </si>
  <si>
    <t>スタック作成</t>
    <rPh sb="4" eb="6">
      <t>サクセイ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</si>
  <si>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</si>
  <si>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</si>
  <si>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 xml:space="preserve"> - ロール名</t>
    <rPh sb="6" eb="7">
      <t>メイ</t>
    </rPh>
    <phoneticPr fontId="1"/>
  </si>
  <si>
    <t>シート名</t>
    <rPh sb="3" eb="4">
      <t>メイ</t>
    </rPh>
    <phoneticPr fontId="1"/>
  </si>
  <si>
    <t>更新日</t>
    <rPh sb="0" eb="3">
      <t>コウシンビ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</si>
  <si>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</si>
  <si>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</si>
  <si>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プロジェクト名</t>
    <rPh sb="6" eb="7">
      <t>メイ</t>
    </rPh>
    <phoneticPr fontId="1"/>
  </si>
  <si>
    <t>作成日</t>
    <rPh sb="0" eb="3">
      <t>サクセイビ</t>
    </rPh>
    <phoneticPr fontId="1"/>
  </si>
  <si>
    <t>すべてのスタックリソースをロールバックする</t>
    <phoneticPr fontId="1"/>
  </si>
  <si>
    <t>スタックポリシーなし</t>
  </si>
  <si>
    <t>改訂履歴</t>
    <rPh sb="0" eb="4">
      <t>カイテイリレキ</t>
    </rPh>
    <phoneticPr fontId="1"/>
  </si>
  <si>
    <t>改定日</t>
    <rPh sb="0" eb="3">
      <t>カイテイビ</t>
    </rPh>
    <phoneticPr fontId="1"/>
  </si>
  <si>
    <t>改定内容</t>
    <rPh sb="0" eb="2">
      <t>カイテイ</t>
    </rPh>
    <rPh sb="2" eb="4">
      <t>ナイヨウ</t>
    </rPh>
    <phoneticPr fontId="1"/>
  </si>
  <si>
    <t>No.</t>
    <phoneticPr fontId="1"/>
  </si>
  <si>
    <t>改定者</t>
    <rPh sb="0" eb="2">
      <t>カイテイ</t>
    </rPh>
    <rPh sb="2" eb="3">
      <t>シャ</t>
    </rPh>
    <phoneticPr fontId="1"/>
  </si>
  <si>
    <t>基盤単体テスト</t>
    <rPh sb="0" eb="2">
      <t>キバン</t>
    </rPh>
    <rPh sb="2" eb="4">
      <t>タンタイ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</si>
  <si>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</si>
  <si>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</si>
  <si>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判定</t>
    <rPh sb="0" eb="2">
      <t>ハンテイ</t>
    </rPh>
    <phoneticPr fontId="1"/>
  </si>
  <si>
    <t>確認者</t>
    <rPh sb="0" eb="3">
      <t>カクニンシャ</t>
    </rPh>
    <phoneticPr fontId="1"/>
  </si>
  <si>
    <t>確認日</t>
    <rPh sb="0" eb="3">
      <t>カクニンビ</t>
    </rPh>
    <phoneticPr fontId="1"/>
  </si>
  <si>
    <t>備考</t>
    <rPh sb="0" eb="2">
      <t>ビコウ</t>
    </rPh>
    <phoneticPr fontId="1"/>
  </si>
  <si>
    <t>スタックの作成オプション
 - タイムアウト
 - 削除保護</t>
    <rPh sb="5" eb="7">
      <t>サクセイ</t>
    </rPh>
    <rPh sb="26" eb="28">
      <t>サクジョ</t>
    </rPh>
    <rPh sb="28" eb="30">
      <t>ホゴ</t>
    </rPh>
    <phoneticPr fontId="1"/>
  </si>
  <si>
    <t>項目数</t>
    <rPh sb="0" eb="3">
      <t>コウモクスウ</t>
    </rPh>
    <phoneticPr fontId="1"/>
  </si>
  <si>
    <t>OK件数</t>
    <rPh sb="2" eb="4">
      <t>ケンスウ</t>
    </rPh>
    <phoneticPr fontId="1"/>
  </si>
  <si>
    <t>NG件数</t>
    <rPh sb="2" eb="4">
      <t>ケンスウ</t>
    </rPh>
    <phoneticPr fontId="1"/>
  </si>
  <si>
    <t>エラー率</t>
    <rPh sb="3" eb="4">
      <t>リツ</t>
    </rPh>
    <phoneticPr fontId="1"/>
  </si>
  <si>
    <t>テスト結果サマリ</t>
    <rPh sb="3" eb="5">
      <t>ケッカ</t>
    </rPh>
    <phoneticPr fontId="1"/>
  </si>
  <si>
    <t>合計</t>
    <rPh sb="0" eb="2">
      <t>ゴウケイ</t>
    </rPh>
    <phoneticPr fontId="1"/>
  </si>
  <si>
    <t>初版作成</t>
    <rPh sb="0" eb="2">
      <t>ショハン</t>
    </rPh>
    <rPh sb="2" eb="4">
      <t>サクセイ</t>
    </rPh>
    <phoneticPr fontId="1"/>
  </si>
  <si>
    <t>徳住</t>
    <rPh sb="0" eb="2">
      <t>トクズミ</t>
    </rPh>
    <phoneticPr fontId="1"/>
  </si>
  <si>
    <t>OQS</t>
  </si>
  <si>
    <t>MT2</t>
  </si>
  <si>
    <t>BATECS01</t>
    <phoneticPr fontId="1"/>
  </si>
  <si>
    <t>AWS ECS用　CloudFormation</t>
    <rPh sb="0" eb="1">
      <t>ヨウ</t>
    </rPh>
    <phoneticPr fontId="1"/>
  </si>
  <si>
    <t>AWSRegionToAMI</t>
  </si>
  <si>
    <t>ClusterType</t>
  </si>
  <si>
    <t>DesiredCapacity</t>
  </si>
  <si>
    <t>1</t>
    <phoneticPr fontId="1"/>
  </si>
  <si>
    <t>DeviceName</t>
  </si>
  <si>
    <t>/dev/xvda</t>
    <phoneticPr fontId="1"/>
  </si>
  <si>
    <t>EbsVolumeSize</t>
  </si>
  <si>
    <t>EbsVolumeType</t>
    <phoneticPr fontId="1"/>
  </si>
  <si>
    <t>gp2</t>
  </si>
  <si>
    <t>Environment</t>
    <phoneticPr fontId="1"/>
  </si>
  <si>
    <t>ST2</t>
    <phoneticPr fontId="1"/>
  </si>
  <si>
    <t>InstanceType</t>
    <phoneticPr fontId="1"/>
  </si>
  <si>
    <t>KeyName</t>
    <phoneticPr fontId="1"/>
  </si>
  <si>
    <t>key-or-stg</t>
    <phoneticPr fontId="1"/>
  </si>
  <si>
    <t>MaxSize</t>
    <phoneticPr fontId="1"/>
  </si>
  <si>
    <t>MinInstancesInService</t>
    <phoneticPr fontId="1"/>
  </si>
  <si>
    <t>MinSize</t>
    <phoneticPr fontId="1"/>
  </si>
  <si>
    <t>Number</t>
    <phoneticPr fontId="1"/>
  </si>
  <si>
    <t>01</t>
    <phoneticPr fontId="1"/>
  </si>
  <si>
    <t>SecurityGroup</t>
    <phoneticPr fontId="1"/>
  </si>
  <si>
    <t>SG-XXXXXXXX(SG-EC2-OQS-ST2-DSA01)</t>
    <phoneticPr fontId="1"/>
  </si>
  <si>
    <t>SubnetId</t>
  </si>
  <si>
    <t>VpcId</t>
    <phoneticPr fontId="1"/>
  </si>
  <si>
    <t>vpc-0917d0ac264bd09a0</t>
    <phoneticPr fontId="1"/>
  </si>
  <si>
    <t>タグ</t>
    <phoneticPr fontId="1"/>
  </si>
  <si>
    <t>CLF-OQS-ST2-BATECS01</t>
    <phoneticPr fontId="1"/>
  </si>
  <si>
    <t>ami-09740d39387aec573</t>
    <phoneticPr fontId="1"/>
  </si>
  <si>
    <t>BAT</t>
    <phoneticPr fontId="1"/>
  </si>
  <si>
    <t>r5.large</t>
    <phoneticPr fontId="1"/>
  </si>
  <si>
    <t>SG-XXXXXXXX(SG-ECS-OQS-ST2-BAT01)</t>
    <phoneticPr fontId="1"/>
  </si>
  <si>
    <t>subnet-01b8c464945c5373a (SUB-OQS-STG-BAT01)</t>
    <phoneticPr fontId="1"/>
  </si>
  <si>
    <t>subnet-0cebe1a83eaf8d0a6 (SUB-OQS-STG-BAT02)</t>
    <phoneticPr fontId="1"/>
  </si>
  <si>
    <t>subnet-0ba4140b515ceac1b (SUB-OQS-STG-BAT03)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</si>
</sst>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49" fontId="2" fillId="2" borderId="1" xfId="0" applyNumberFormat="1" applyFont="1" applyFill="1" applyBorder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4" fillId="2" borderId="1" xfId="0" applyFont="1" applyFill="1" applyBorder="1">
      <alignment vertical="center"/>
    </xf>
    <xf numFmtId="14" fontId="4" fillId="0" borderId="0" xfId="0" applyNumberFormat="1" applyFont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9" fontId="4" fillId="0" borderId="1" xfId="2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49" fontId="3" fillId="3" borderId="1" xfId="1" applyNumberFormat="1" applyFill="1" applyBorder="1">
      <alignment vertical="center"/>
    </xf>
    <xf numFmtId="0" fontId="2" fillId="0" borderId="1" xfId="0" quotePrefix="1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left"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168.146.230\disk1\1001_&#36939;&#29992;&#20445;&#23432;\&#9734;&#36939;&#29992;&#20445;&#23432;&#65288;&#23500;&#22763;&#36890;&#38306;&#20418;&#32773;&#65289;\&#9734;12_&#36939;&#29992;&#20445;&#23432;\330_&#12463;&#12521;&#12454;&#12489;&#22522;&#30436;\50_&#31649;&#29702;&#21488;&#24115;&#38598;\03_CloudFormation&#26908;&#35342;\CICD&#20197;&#22806;&#12398;CFn&#12486;&#12531;&#12503;&#12524;&#12540;&#12488;\&#12497;&#12521;&#12471;\&#12304;&#12471;&#12473;&#12486;&#12512;&#21517;&#12305;&#29872;&#22659;&#21517;_WEBECS01&#29992;_CloudFormation_&#12497;&#12521;&#12513;&#12540;&#12479;&#12471;&#12540;&#12488;.xlsx" TargetMode="External"/><Relationship Id="rId1" Type="http://schemas.openxmlformats.org/officeDocument/2006/relationships/externalLinkPath" Target="&#12304;&#12471;&#12473;&#12486;&#12512;&#21517;&#12305;&#29872;&#22659;&#21517;_WEBECS01&#29992;_CloudFormation_&#12497;&#12521;&#12513;&#12540;&#12479;&#12471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5"/>
  <sheetViews>
    <sheetView showGridLines="0" workbookViewId="0">
      <selection activeCell="C25" sqref="C25"/>
    </sheetView>
  </sheetViews>
  <sheetFormatPr defaultColWidth="8.90625" defaultRowHeight="15" x14ac:dyDescent="0.2"/>
  <cols>
    <col min="1" max="1" width="2.1796875" style="6" customWidth="1"/>
    <col min="2" max="2" width="5" style="6" customWidth="1"/>
    <col min="3" max="3" width="72.08984375" style="6" customWidth="1"/>
    <col min="4" max="4" width="14.1796875" style="6" customWidth="1"/>
    <col min="5" max="5" width="17.36328125" style="6" customWidth="1"/>
    <col min="6" max="16384" width="8.90625" style="6"/>
  </cols>
  <sheetData>
    <row r="1" spans="2:5" ht="8.5" customHeight="1" x14ac:dyDescent="0.2"/>
    <row r="2" spans="2:5" ht="15" customHeight="1" x14ac:dyDescent="0.2">
      <c r="B2" s="21" t="s">
        <v>33</v>
      </c>
      <c r="C2" s="21"/>
      <c r="D2" s="8"/>
    </row>
    <row r="3" spans="2:5" ht="15" customHeight="1" x14ac:dyDescent="0.2">
      <c r="B3" s="21"/>
      <c r="C3" s="21"/>
      <c r="D3" s="8"/>
    </row>
    <row r="5" spans="2:5" x14ac:dyDescent="0.2">
      <c r="B5" s="13" t="s">
        <v>36</v>
      </c>
      <c r="C5" s="13" t="s">
        <v>35</v>
      </c>
      <c r="D5" s="13" t="s">
        <v>34</v>
      </c>
      <c r="E5" s="13" t="s">
        <v>37</v>
      </c>
    </row>
    <row r="6" spans="2:5" x14ac:dyDescent="0.2">
      <c r="B6" s="7">
        <f>ROW()-5</f>
        <v>1</v>
      </c>
      <c r="C6" s="7" t="s">
        <v>52</v>
      </c>
      <c r="D6" s="9">
        <v>44910</v>
      </c>
      <c r="E6" s="7" t="s">
        <v>53</v>
      </c>
    </row>
    <row r="7" spans="2:5" x14ac:dyDescent="0.2">
      <c r="B7" s="7">
        <f t="shared" ref="B7:B35" si="0">ROW()-5</f>
        <v>2</v>
      </c>
      <c r="C7" s="7"/>
      <c r="D7" s="9"/>
      <c r="E7" s="7"/>
    </row>
    <row r="8" spans="2:5" x14ac:dyDescent="0.2">
      <c r="B8" s="7">
        <f t="shared" si="0"/>
        <v>3</v>
      </c>
      <c r="C8" s="7"/>
      <c r="D8" s="9"/>
      <c r="E8" s="7"/>
    </row>
    <row r="9" spans="2:5" x14ac:dyDescent="0.2">
      <c r="B9" s="7">
        <f t="shared" si="0"/>
        <v>4</v>
      </c>
      <c r="C9" s="7"/>
      <c r="D9" s="9"/>
      <c r="E9" s="7"/>
    </row>
    <row r="10" spans="2:5" x14ac:dyDescent="0.2">
      <c r="B10" s="7">
        <f t="shared" si="0"/>
        <v>5</v>
      </c>
      <c r="C10" s="7"/>
      <c r="D10" s="9"/>
      <c r="E10" s="7"/>
    </row>
    <row r="11" spans="2:5" x14ac:dyDescent="0.2">
      <c r="B11" s="7">
        <f t="shared" si="0"/>
        <v>6</v>
      </c>
      <c r="C11" s="7"/>
      <c r="D11" s="9"/>
      <c r="E11" s="7"/>
    </row>
    <row r="12" spans="2:5" x14ac:dyDescent="0.2">
      <c r="B12" s="7">
        <f t="shared" si="0"/>
        <v>7</v>
      </c>
      <c r="C12" s="7"/>
      <c r="D12" s="9"/>
      <c r="E12" s="7"/>
    </row>
    <row r="13" spans="2:5" x14ac:dyDescent="0.2">
      <c r="B13" s="7">
        <f t="shared" si="0"/>
        <v>8</v>
      </c>
      <c r="C13" s="7"/>
      <c r="D13" s="9"/>
      <c r="E13" s="7"/>
    </row>
    <row r="14" spans="2:5" x14ac:dyDescent="0.2">
      <c r="B14" s="7">
        <f t="shared" si="0"/>
        <v>9</v>
      </c>
      <c r="C14" s="7"/>
      <c r="D14" s="9"/>
      <c r="E14" s="7"/>
    </row>
    <row r="15" spans="2:5" x14ac:dyDescent="0.2">
      <c r="B15" s="7">
        <f t="shared" si="0"/>
        <v>10</v>
      </c>
      <c r="C15" s="7"/>
      <c r="D15" s="9"/>
      <c r="E15" s="7"/>
    </row>
    <row r="16" spans="2:5" x14ac:dyDescent="0.2">
      <c r="B16" s="7">
        <f t="shared" si="0"/>
        <v>11</v>
      </c>
      <c r="C16" s="7"/>
      <c r="D16" s="9"/>
      <c r="E16" s="7"/>
    </row>
    <row r="17" spans="2:5" x14ac:dyDescent="0.2">
      <c r="B17" s="7">
        <f t="shared" si="0"/>
        <v>12</v>
      </c>
      <c r="C17" s="7"/>
      <c r="D17" s="9"/>
      <c r="E17" s="7"/>
    </row>
    <row r="18" spans="2:5" x14ac:dyDescent="0.2">
      <c r="B18" s="7">
        <f t="shared" si="0"/>
        <v>13</v>
      </c>
      <c r="C18" s="7"/>
      <c r="D18" s="9"/>
      <c r="E18" s="7"/>
    </row>
    <row r="19" spans="2:5" x14ac:dyDescent="0.2">
      <c r="B19" s="7">
        <f t="shared" si="0"/>
        <v>14</v>
      </c>
      <c r="C19" s="7"/>
      <c r="D19" s="9"/>
      <c r="E19" s="7"/>
    </row>
    <row r="20" spans="2:5" x14ac:dyDescent="0.2">
      <c r="B20" s="7">
        <f t="shared" si="0"/>
        <v>15</v>
      </c>
      <c r="C20" s="7"/>
      <c r="D20" s="9"/>
      <c r="E20" s="7"/>
    </row>
    <row r="21" spans="2:5" x14ac:dyDescent="0.2">
      <c r="B21" s="7">
        <f t="shared" si="0"/>
        <v>16</v>
      </c>
      <c r="C21" s="7"/>
      <c r="D21" s="9"/>
      <c r="E21" s="7"/>
    </row>
    <row r="22" spans="2:5" x14ac:dyDescent="0.2">
      <c r="B22" s="7">
        <f t="shared" si="0"/>
        <v>17</v>
      </c>
      <c r="C22" s="7"/>
      <c r="D22" s="9"/>
      <c r="E22" s="7"/>
    </row>
    <row r="23" spans="2:5" x14ac:dyDescent="0.2">
      <c r="B23" s="7">
        <f t="shared" si="0"/>
        <v>18</v>
      </c>
      <c r="C23" s="7"/>
      <c r="D23" s="9"/>
      <c r="E23" s="7"/>
    </row>
    <row r="24" spans="2:5" x14ac:dyDescent="0.2">
      <c r="B24" s="7">
        <f t="shared" si="0"/>
        <v>19</v>
      </c>
      <c r="C24" s="7"/>
      <c r="D24" s="9"/>
      <c r="E24" s="7"/>
    </row>
    <row r="25" spans="2:5" x14ac:dyDescent="0.2">
      <c r="B25" s="7">
        <f t="shared" si="0"/>
        <v>20</v>
      </c>
      <c r="C25" s="7"/>
      <c r="D25" s="9"/>
      <c r="E25" s="7"/>
    </row>
    <row r="26" spans="2:5" x14ac:dyDescent="0.2">
      <c r="B26" s="7">
        <f t="shared" si="0"/>
        <v>21</v>
      </c>
      <c r="C26" s="7"/>
      <c r="D26" s="9"/>
      <c r="E26" s="7"/>
    </row>
    <row r="27" spans="2:5" x14ac:dyDescent="0.2">
      <c r="B27" s="7">
        <f t="shared" si="0"/>
        <v>22</v>
      </c>
      <c r="C27" s="7"/>
      <c r="D27" s="9"/>
      <c r="E27" s="7"/>
    </row>
    <row r="28" spans="2:5" x14ac:dyDescent="0.2">
      <c r="B28" s="7">
        <f t="shared" si="0"/>
        <v>23</v>
      </c>
      <c r="C28" s="7"/>
      <c r="D28" s="9"/>
      <c r="E28" s="7"/>
    </row>
    <row r="29" spans="2:5" x14ac:dyDescent="0.2">
      <c r="B29" s="7">
        <f t="shared" si="0"/>
        <v>24</v>
      </c>
      <c r="C29" s="7"/>
      <c r="D29" s="9"/>
      <c r="E29" s="7"/>
    </row>
    <row r="30" spans="2:5" x14ac:dyDescent="0.2">
      <c r="B30" s="7">
        <f t="shared" si="0"/>
        <v>25</v>
      </c>
      <c r="C30" s="7"/>
      <c r="D30" s="9"/>
      <c r="E30" s="7"/>
    </row>
    <row r="31" spans="2:5" x14ac:dyDescent="0.2">
      <c r="B31" s="7">
        <f t="shared" si="0"/>
        <v>26</v>
      </c>
      <c r="C31" s="7"/>
      <c r="D31" s="9"/>
      <c r="E31" s="7"/>
    </row>
    <row r="32" spans="2:5" x14ac:dyDescent="0.2">
      <c r="B32" s="7">
        <f t="shared" si="0"/>
        <v>27</v>
      </c>
      <c r="C32" s="7"/>
      <c r="D32" s="9"/>
      <c r="E32" s="7"/>
    </row>
    <row r="33" spans="2:5" x14ac:dyDescent="0.2">
      <c r="B33" s="7">
        <f t="shared" si="0"/>
        <v>28</v>
      </c>
      <c r="C33" s="7"/>
      <c r="D33" s="9"/>
      <c r="E33" s="7"/>
    </row>
    <row r="34" spans="2:5" x14ac:dyDescent="0.2">
      <c r="B34" s="7">
        <f t="shared" si="0"/>
        <v>29</v>
      </c>
      <c r="C34" s="7"/>
      <c r="D34" s="9"/>
      <c r="E34" s="7"/>
    </row>
    <row r="35" spans="2:5" x14ac:dyDescent="0.2">
      <c r="B35" s="7">
        <f t="shared" si="0"/>
        <v>30</v>
      </c>
      <c r="C35" s="7"/>
      <c r="D35" s="9"/>
      <c r="E35" s="7"/>
    </row>
    <row r="36" spans="2:5" x14ac:dyDescent="0.2">
      <c r="C36" s="14"/>
    </row>
    <row r="37" spans="2:5" x14ac:dyDescent="0.2">
      <c r="C37" s="14"/>
    </row>
    <row r="38" spans="2:5" x14ac:dyDescent="0.2">
      <c r="C38" s="14"/>
    </row>
    <row r="39" spans="2:5" x14ac:dyDescent="0.2">
      <c r="C39" s="14"/>
    </row>
    <row r="40" spans="2:5" x14ac:dyDescent="0.2">
      <c r="C40" s="14"/>
    </row>
    <row r="41" spans="2:5" x14ac:dyDescent="0.2">
      <c r="C41" s="14"/>
    </row>
    <row r="42" spans="2:5" x14ac:dyDescent="0.2">
      <c r="C42" s="14"/>
    </row>
    <row r="43" spans="2:5" x14ac:dyDescent="0.2">
      <c r="C43" s="14"/>
    </row>
    <row r="44" spans="2:5" x14ac:dyDescent="0.2">
      <c r="C44" s="14"/>
    </row>
    <row r="45" spans="2:5" x14ac:dyDescent="0.2">
      <c r="C45" s="14"/>
    </row>
  </sheetData>
  <mergeCells count="1">
    <mergeCell ref="B2:C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519A-3952-4B6C-808A-03D9D8BFA507}">
  <dimension ref="B1:G18"/>
  <sheetViews>
    <sheetView showGridLines="0" workbookViewId="0">
      <selection activeCell="C30" sqref="C30"/>
    </sheetView>
  </sheetViews>
  <sheetFormatPr defaultColWidth="8.90625" defaultRowHeight="15" x14ac:dyDescent="0.2"/>
  <cols>
    <col min="1" max="1" width="2.36328125" style="6" customWidth="1"/>
    <col min="2" max="2" width="8.90625" style="6"/>
    <col min="3" max="3" width="11.90625" style="6" bestFit="1" customWidth="1"/>
    <col min="4" max="4" width="9.90625" style="6" bestFit="1" customWidth="1"/>
    <col min="5" max="16384" width="8.90625" style="6"/>
  </cols>
  <sheetData>
    <row r="1" spans="2:7" ht="8" customHeight="1" x14ac:dyDescent="0.2"/>
    <row r="2" spans="2:7" x14ac:dyDescent="0.2">
      <c r="B2" s="6" t="s">
        <v>50</v>
      </c>
    </row>
    <row r="4" spans="2:7" x14ac:dyDescent="0.2">
      <c r="B4" s="13" t="s">
        <v>36</v>
      </c>
      <c r="C4" s="13" t="s">
        <v>25</v>
      </c>
      <c r="D4" s="13" t="s">
        <v>46</v>
      </c>
      <c r="E4" s="13" t="s">
        <v>47</v>
      </c>
      <c r="F4" s="13" t="s">
        <v>48</v>
      </c>
      <c r="G4" s="13" t="s">
        <v>49</v>
      </c>
    </row>
    <row r="5" spans="2:7" x14ac:dyDescent="0.2">
      <c r="B5" s="7">
        <v>1</v>
      </c>
      <c r="C5" s="18" t="s">
        <v>56</v>
      </c>
      <c r="D5" s="7">
        <f ca="1">IF($C5="","",INDIRECT("'" &amp; $C5 &amp; "'" &amp; "!$F$45"))</f>
        <v>33</v>
      </c>
      <c r="E5" s="7">
        <f ca="1">IF($C5="","",INDIRECT("'" &amp; $C5 &amp; "'" &amp; "!$G$45"))</f>
        <v>0</v>
      </c>
      <c r="F5" s="7">
        <f ca="1">IF($C5="","",INDIRECT("'" &amp; $C5 &amp; "'" &amp; "!$H$45"))</f>
        <v>0</v>
      </c>
      <c r="G5" s="7">
        <f ca="1">IF($C5="","",INDIRECT("'" &amp; $C5 &amp; "'" &amp; "!$I$45"))</f>
        <v>0</v>
      </c>
    </row>
    <row r="6" spans="2:7" x14ac:dyDescent="0.2">
      <c r="B6" s="7"/>
      <c r="C6" s="18"/>
      <c r="D6" s="7"/>
      <c r="E6" s="7"/>
      <c r="F6" s="7"/>
      <c r="G6" s="7"/>
    </row>
    <row r="7" spans="2:7" x14ac:dyDescent="0.2">
      <c r="B7" s="7"/>
      <c r="C7" s="18"/>
      <c r="D7" s="7"/>
      <c r="E7" s="7"/>
      <c r="F7" s="7"/>
      <c r="G7" s="7"/>
    </row>
    <row r="8" spans="2:7" x14ac:dyDescent="0.2">
      <c r="B8" s="7"/>
      <c r="C8" s="18"/>
      <c r="D8" s="7"/>
      <c r="E8" s="7"/>
      <c r="F8" s="7"/>
      <c r="G8" s="7"/>
    </row>
    <row r="9" spans="2:7" x14ac:dyDescent="0.2">
      <c r="B9" s="7"/>
      <c r="C9" s="18"/>
      <c r="D9" s="7"/>
      <c r="E9" s="7"/>
      <c r="F9" s="7"/>
      <c r="G9" s="7"/>
    </row>
    <row r="10" spans="2:7" x14ac:dyDescent="0.2">
      <c r="B10" s="7"/>
      <c r="C10" s="18"/>
      <c r="D10" s="7"/>
      <c r="E10" s="7"/>
      <c r="F10" s="7"/>
      <c r="G10" s="7"/>
    </row>
    <row r="11" spans="2:7" x14ac:dyDescent="0.2">
      <c r="B11" s="7"/>
      <c r="C11" s="18"/>
      <c r="D11" s="7"/>
      <c r="E11" s="7"/>
      <c r="F11" s="7"/>
      <c r="G11" s="7"/>
    </row>
    <row r="12" spans="2:7" x14ac:dyDescent="0.2">
      <c r="C12" s="17"/>
    </row>
    <row r="13" spans="2:7" x14ac:dyDescent="0.2">
      <c r="B13" s="22" t="s">
        <v>51</v>
      </c>
      <c r="C13" s="22"/>
      <c r="D13" s="7">
        <f ca="1">SUM(D5:D5)</f>
        <v>33</v>
      </c>
      <c r="E13" s="7">
        <f ca="1">SUM(E5:E5)</f>
        <v>0</v>
      </c>
      <c r="F13" s="7">
        <f ca="1">SUM(F5:F5)</f>
        <v>0</v>
      </c>
      <c r="G13" s="7">
        <f ca="1">SUM(G5:G5)</f>
        <v>0</v>
      </c>
    </row>
    <row r="16" spans="2:7" x14ac:dyDescent="0.2">
      <c r="C16" s="17"/>
    </row>
    <row r="17" spans="3:3" x14ac:dyDescent="0.2">
      <c r="C17" s="17"/>
    </row>
    <row r="18" spans="3:3" x14ac:dyDescent="0.2">
      <c r="C18" s="17"/>
    </row>
  </sheetData>
  <mergeCells count="1">
    <mergeCell ref="B13:C13"/>
  </mergeCells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3006-C80A-43A8-B85B-1CFCD94D0BE7}">
  <sheetPr>
    <tabColor theme="0" tint="-0.34998626667073579"/>
  </sheetPr>
  <dimension ref="B1:L45"/>
  <sheetViews>
    <sheetView showGridLines="0" tabSelected="1" topLeftCell="D25" zoomScaleNormal="100" workbookViewId="0">
      <selection activeCell="D33" sqref="D33"/>
    </sheetView>
  </sheetViews>
  <sheetFormatPr defaultColWidth="8.90625" defaultRowHeight="16" x14ac:dyDescent="0.2"/>
  <cols>
    <col min="1" max="1" width="1.453125" style="1" customWidth="1"/>
    <col min="2" max="2" width="21" style="1" bestFit="1" customWidth="1"/>
    <col min="3" max="3" width="28.90625" style="1" bestFit="1" customWidth="1"/>
    <col min="4" max="4" width="73.453125" style="1" customWidth="1"/>
    <col min="5" max="5" width="34.6328125" style="1" customWidth="1"/>
    <col min="6" max="11" width="11.36328125" style="1" customWidth="1"/>
    <col min="12" max="12" width="29.08984375" style="1" customWidth="1"/>
    <col min="13" max="14" width="8.90625" style="1"/>
    <col min="15" max="15" width="9.08984375" style="1" customWidth="1"/>
    <col min="16" max="16384" width="8.90625" style="1"/>
  </cols>
  <sheetData>
    <row r="1" spans="2:12" ht="7.25" customHeight="1" x14ac:dyDescent="0.2"/>
    <row r="2" spans="2:12" x14ac:dyDescent="0.2">
      <c r="B2" s="5" t="s">
        <v>25</v>
      </c>
      <c r="C2" s="27" t="s">
        <v>29</v>
      </c>
      <c r="D2" s="27"/>
      <c r="E2" s="27"/>
      <c r="F2" s="27"/>
      <c r="G2" s="5" t="s">
        <v>19</v>
      </c>
      <c r="H2" s="5" t="s">
        <v>20</v>
      </c>
      <c r="I2" s="5" t="s">
        <v>27</v>
      </c>
      <c r="J2" s="5" t="s">
        <v>30</v>
      </c>
    </row>
    <row r="3" spans="2:12" x14ac:dyDescent="0.2">
      <c r="B3" s="23" t="str">
        <f ca="1">RIGHT(CELL("filename",C3),LEN(CELL("filename",C3))-FIND("]",CELL("filename",C3)))</f>
        <v>BATECS01</v>
      </c>
      <c r="C3" s="28" t="s">
        <v>57</v>
      </c>
      <c r="D3" s="28"/>
      <c r="E3" s="28"/>
      <c r="F3" s="28"/>
      <c r="G3" s="23" t="s">
        <v>54</v>
      </c>
      <c r="H3" s="23" t="s">
        <v>55</v>
      </c>
      <c r="I3" s="2" t="e">
        <f>#REF!&amp;""</f>
        <v>#REF!</v>
      </c>
      <c r="J3" s="10" t="e">
        <f>#REF!</f>
        <v>#REF!</v>
      </c>
    </row>
    <row r="4" spans="2:12" ht="20.5" customHeight="1" x14ac:dyDescent="0.2">
      <c r="B4" s="23"/>
      <c r="C4" s="28"/>
      <c r="D4" s="28"/>
      <c r="E4" s="28"/>
      <c r="F4" s="28"/>
      <c r="G4" s="23"/>
      <c r="H4" s="23"/>
      <c r="I4" s="5" t="s">
        <v>28</v>
      </c>
      <c r="J4" s="5" t="s">
        <v>26</v>
      </c>
    </row>
    <row r="5" spans="2:12" ht="20.5" customHeight="1" x14ac:dyDescent="0.2">
      <c r="B5" s="23"/>
      <c r="C5" s="28"/>
      <c r="D5" s="28"/>
      <c r="E5" s="28"/>
      <c r="F5" s="28"/>
      <c r="G5" s="23"/>
      <c r="H5" s="23"/>
      <c r="I5" s="4" t="e">
        <f>INDEX(#REF!:#REF!,MATCH("",#REF!:#REF!,-1),1)</f>
        <v>#REF!</v>
      </c>
      <c r="J5" s="12" t="e">
        <f>LOOKUP(10^15,#REF!:#REF!)</f>
        <v>#REF!</v>
      </c>
    </row>
    <row r="7" spans="2:12" x14ac:dyDescent="0.2">
      <c r="B7" s="24" t="s">
        <v>21</v>
      </c>
      <c r="C7" s="24"/>
      <c r="D7" s="24"/>
      <c r="E7" s="24"/>
      <c r="F7" s="24" t="s">
        <v>38</v>
      </c>
      <c r="G7" s="24"/>
      <c r="H7" s="24"/>
      <c r="I7" s="24"/>
      <c r="J7" s="24"/>
      <c r="K7" s="24"/>
      <c r="L7" s="24"/>
    </row>
    <row r="8" spans="2:12" x14ac:dyDescent="0.2">
      <c r="B8" s="5" t="s">
        <v>22</v>
      </c>
      <c r="C8" s="5" t="s">
        <v>23</v>
      </c>
      <c r="D8" s="11" t="s">
        <v>0</v>
      </c>
      <c r="E8" s="5" t="s">
        <v>44</v>
      </c>
      <c r="F8" s="5" t="s">
        <v>36</v>
      </c>
      <c r="G8" s="5" t="s">
        <v>39</v>
      </c>
      <c r="H8" s="5" t="s">
        <v>40</v>
      </c>
      <c r="I8" s="5" t="s">
        <v>41</v>
      </c>
      <c r="J8" s="5" t="s">
        <v>42</v>
      </c>
      <c r="K8" s="5" t="s">
        <v>43</v>
      </c>
      <c r="L8" s="5" t="s">
        <v>44</v>
      </c>
    </row>
    <row r="9" spans="2:12" x14ac:dyDescent="0.2">
      <c r="B9" s="23" t="s">
        <v>1</v>
      </c>
      <c r="C9" s="2" t="s">
        <v>2</v>
      </c>
      <c r="D9" s="3" t="s">
        <v>3</v>
      </c>
      <c r="E9" s="2"/>
      <c r="F9" s="2">
        <f>ROW()-8</f>
        <v>1</v>
      </c>
      <c r="G9" s="2"/>
      <c r="H9" s="10"/>
      <c r="I9" s="2"/>
      <c r="J9" s="2"/>
      <c r="K9" s="2"/>
      <c r="L9" s="2"/>
    </row>
    <row r="10" spans="2:12" x14ac:dyDescent="0.2">
      <c r="B10" s="23"/>
      <c r="C10" s="2" t="s">
        <v>3</v>
      </c>
      <c r="D10" s="34"/>
      <c r="E10" s="2"/>
      <c r="F10" s="2">
        <f t="shared" ref="F10:F41" si="0">ROW()-8</f>
        <v>2</v>
      </c>
      <c r="G10" s="2"/>
      <c r="H10" s="10"/>
      <c r="I10" s="2"/>
      <c r="J10" s="2"/>
      <c r="K10" s="2"/>
      <c r="L10" s="2"/>
    </row>
    <row r="11" spans="2:12" x14ac:dyDescent="0.2">
      <c r="B11" s="2" t="s">
        <v>4</v>
      </c>
      <c r="C11" s="15" t="s">
        <v>4</v>
      </c>
      <c r="D11" s="3" t="s">
        <v>83</v>
      </c>
      <c r="E11" s="16"/>
      <c r="F11" s="2">
        <f t="shared" si="0"/>
        <v>3</v>
      </c>
      <c r="G11" s="2"/>
      <c r="H11" s="10"/>
      <c r="I11" s="2"/>
      <c r="J11" s="2"/>
      <c r="K11" s="2"/>
      <c r="L11" s="2"/>
    </row>
    <row r="12" spans="2:12" x14ac:dyDescent="0.2">
      <c r="B12" s="25" t="s">
        <v>5</v>
      </c>
      <c r="C12" s="15" t="s">
        <v>58</v>
      </c>
      <c r="D12" s="2" t="s">
        <v>84</v>
      </c>
      <c r="E12" s="16"/>
      <c r="F12" s="2">
        <f t="shared" si="0"/>
        <v>4</v>
      </c>
      <c r="G12" s="2"/>
      <c r="H12" s="10"/>
      <c r="I12" s="2"/>
      <c r="J12" s="2"/>
      <c r="K12" s="2"/>
      <c r="L12" s="2"/>
    </row>
    <row r="13" spans="2:12" x14ac:dyDescent="0.2">
      <c r="B13" s="26"/>
      <c r="C13" s="15" t="s">
        <v>59</v>
      </c>
      <c r="D13" s="2" t="s">
        <v>85</v>
      </c>
      <c r="E13" s="16"/>
      <c r="F13" s="2">
        <f t="shared" si="0"/>
        <v>5</v>
      </c>
      <c r="G13" s="2"/>
      <c r="H13" s="10"/>
      <c r="I13" s="2"/>
      <c r="J13" s="2"/>
      <c r="K13" s="2"/>
      <c r="L13" s="2"/>
    </row>
    <row r="14" spans="2:12" x14ac:dyDescent="0.2">
      <c r="B14" s="26"/>
      <c r="C14" s="15" t="s">
        <v>60</v>
      </c>
      <c r="D14" s="2" t="s">
        <v>61</v>
      </c>
      <c r="E14" s="16"/>
      <c r="F14" s="2">
        <f t="shared" si="0"/>
        <v>6</v>
      </c>
      <c r="G14" s="2"/>
      <c r="H14" s="10"/>
      <c r="I14" s="2"/>
      <c r="J14" s="2"/>
      <c r="K14" s="2"/>
      <c r="L14" s="2"/>
    </row>
    <row r="15" spans="2:12" x14ac:dyDescent="0.2">
      <c r="B15" s="26"/>
      <c r="C15" s="15" t="s">
        <v>62</v>
      </c>
      <c r="D15" s="2" t="s">
        <v>63</v>
      </c>
      <c r="E15" s="16"/>
      <c r="F15" s="2">
        <f t="shared" si="0"/>
        <v>7</v>
      </c>
      <c r="G15" s="2"/>
      <c r="H15" s="10"/>
      <c r="I15" s="2"/>
      <c r="J15" s="2"/>
      <c r="K15" s="2"/>
      <c r="L15" s="2"/>
    </row>
    <row r="16" spans="2:12" x14ac:dyDescent="0.2">
      <c r="B16" s="26"/>
      <c r="C16" s="15" t="s">
        <v>64</v>
      </c>
      <c r="D16" s="20">
        <v>100</v>
      </c>
      <c r="E16" s="16"/>
      <c r="F16" s="2">
        <f t="shared" si="0"/>
        <v>8</v>
      </c>
      <c r="G16" s="2"/>
      <c r="H16" s="10"/>
      <c r="I16" s="2"/>
      <c r="J16" s="2"/>
      <c r="K16" s="2"/>
      <c r="L16" s="2"/>
    </row>
    <row r="17" spans="2:12" x14ac:dyDescent="0.2">
      <c r="B17" s="26"/>
      <c r="C17" s="15" t="s">
        <v>65</v>
      </c>
      <c r="D17" s="2" t="s">
        <v>66</v>
      </c>
      <c r="E17" s="16"/>
      <c r="F17" s="2">
        <f t="shared" si="0"/>
        <v>9</v>
      </c>
      <c r="G17" s="2"/>
      <c r="H17" s="10"/>
      <c r="I17" s="2"/>
      <c r="J17" s="2"/>
      <c r="K17" s="2"/>
      <c r="L17" s="2"/>
    </row>
    <row r="18" spans="2:12" x14ac:dyDescent="0.2">
      <c r="B18" s="26"/>
      <c r="C18" s="15" t="s">
        <v>67</v>
      </c>
      <c r="D18" s="2" t="s">
        <v>68</v>
      </c>
      <c r="E18" s="16"/>
      <c r="F18" s="2">
        <f t="shared" si="0"/>
        <v>10</v>
      </c>
      <c r="G18" s="2"/>
      <c r="H18" s="10"/>
      <c r="I18" s="2"/>
      <c r="J18" s="2"/>
      <c r="K18" s="2"/>
      <c r="L18" s="2"/>
    </row>
    <row r="19" spans="2:12" x14ac:dyDescent="0.2">
      <c r="B19" s="26"/>
      <c r="C19" s="15" t="s">
        <v>69</v>
      </c>
      <c r="D19" s="2" t="s">
        <v>86</v>
      </c>
      <c r="E19" s="16"/>
      <c r="F19" s="2">
        <f t="shared" si="0"/>
        <v>11</v>
      </c>
      <c r="G19" s="2"/>
      <c r="H19" s="10"/>
      <c r="I19" s="2"/>
      <c r="J19" s="2"/>
      <c r="K19" s="2"/>
      <c r="L19" s="2"/>
    </row>
    <row r="20" spans="2:12" x14ac:dyDescent="0.2">
      <c r="B20" s="26"/>
      <c r="C20" s="15" t="s">
        <v>70</v>
      </c>
      <c r="D20" s="2" t="s">
        <v>71</v>
      </c>
      <c r="E20" s="16"/>
      <c r="F20" s="2">
        <f t="shared" si="0"/>
        <v>12</v>
      </c>
      <c r="G20" s="2"/>
      <c r="H20" s="10"/>
      <c r="I20" s="2"/>
      <c r="J20" s="2"/>
      <c r="K20" s="2"/>
      <c r="L20" s="2"/>
    </row>
    <row r="21" spans="2:12" x14ac:dyDescent="0.2">
      <c r="B21" s="26"/>
      <c r="C21" s="15" t="s">
        <v>72</v>
      </c>
      <c r="D21" s="20">
        <v>2</v>
      </c>
      <c r="E21" s="16"/>
      <c r="F21" s="2">
        <f t="shared" si="0"/>
        <v>13</v>
      </c>
      <c r="G21" s="2"/>
      <c r="H21" s="10"/>
      <c r="I21" s="2"/>
      <c r="J21" s="2"/>
      <c r="K21" s="2"/>
      <c r="L21" s="2"/>
    </row>
    <row r="22" spans="2:12" x14ac:dyDescent="0.2">
      <c r="B22" s="26"/>
      <c r="C22" s="15" t="s">
        <v>73</v>
      </c>
      <c r="D22" s="20">
        <v>1</v>
      </c>
      <c r="E22" s="16"/>
      <c r="F22" s="2">
        <f t="shared" si="0"/>
        <v>14</v>
      </c>
      <c r="G22" s="2"/>
      <c r="H22" s="10"/>
      <c r="I22" s="2"/>
      <c r="J22" s="2"/>
      <c r="K22" s="2"/>
      <c r="L22" s="2"/>
    </row>
    <row r="23" spans="2:12" x14ac:dyDescent="0.2">
      <c r="B23" s="26"/>
      <c r="C23" s="15" t="s">
        <v>74</v>
      </c>
      <c r="D23" s="20">
        <v>1</v>
      </c>
      <c r="E23" s="16"/>
      <c r="F23" s="2">
        <f t="shared" si="0"/>
        <v>15</v>
      </c>
      <c r="G23" s="2"/>
      <c r="H23" s="10"/>
      <c r="I23" s="2"/>
      <c r="J23" s="2"/>
      <c r="K23" s="2"/>
      <c r="L23" s="2"/>
    </row>
    <row r="24" spans="2:12" x14ac:dyDescent="0.2">
      <c r="B24" s="26"/>
      <c r="C24" s="15" t="s">
        <v>75</v>
      </c>
      <c r="D24" s="35" t="s">
        <v>76</v>
      </c>
      <c r="E24" s="16"/>
      <c r="F24" s="2">
        <f t="shared" si="0"/>
        <v>16</v>
      </c>
      <c r="G24" s="2"/>
      <c r="H24" s="10"/>
      <c r="I24" s="2"/>
      <c r="J24" s="2"/>
      <c r="K24" s="2"/>
      <c r="L24" s="2"/>
    </row>
    <row r="25" spans="2:12" x14ac:dyDescent="0.2">
      <c r="B25" s="36"/>
      <c r="C25" s="33" t="s">
        <v>77</v>
      </c>
      <c r="D25" s="37" t="s">
        <v>87</v>
      </c>
      <c r="E25" s="16"/>
      <c r="F25" s="2">
        <f t="shared" si="0"/>
        <v>17</v>
      </c>
      <c r="G25" s="2"/>
      <c r="H25" s="10"/>
      <c r="I25" s="2"/>
      <c r="J25" s="2"/>
      <c r="K25" s="2"/>
      <c r="L25" s="2"/>
    </row>
    <row r="26" spans="2:12" x14ac:dyDescent="0.2">
      <c r="B26" s="36"/>
      <c r="C26" s="38"/>
      <c r="D26" s="37" t="s">
        <v>78</v>
      </c>
      <c r="E26" s="16"/>
      <c r="F26" s="2">
        <f t="shared" si="0"/>
        <v>18</v>
      </c>
      <c r="G26" s="2"/>
      <c r="H26" s="10"/>
      <c r="I26" s="2"/>
      <c r="J26" s="2"/>
      <c r="K26" s="2"/>
      <c r="L26" s="2"/>
    </row>
    <row r="27" spans="2:12" x14ac:dyDescent="0.2">
      <c r="B27" s="36"/>
      <c r="C27" s="33" t="s">
        <v>79</v>
      </c>
      <c r="D27" s="16" t="s">
        <v>88</v>
      </c>
      <c r="E27" s="16"/>
      <c r="F27" s="2">
        <f t="shared" si="0"/>
        <v>19</v>
      </c>
      <c r="G27" s="2"/>
      <c r="H27" s="10"/>
      <c r="I27" s="2"/>
      <c r="J27" s="2"/>
      <c r="K27" s="2"/>
      <c r="L27" s="2"/>
    </row>
    <row r="28" spans="2:12" x14ac:dyDescent="0.2">
      <c r="B28" s="36"/>
      <c r="C28" s="39"/>
      <c r="D28" s="16" t="s">
        <v>89</v>
      </c>
      <c r="E28" s="16"/>
      <c r="F28" s="2">
        <f t="shared" si="0"/>
        <v>20</v>
      </c>
      <c r="G28" s="2"/>
      <c r="H28" s="10"/>
      <c r="I28" s="2"/>
      <c r="J28" s="2"/>
      <c r="K28" s="2"/>
      <c r="L28" s="2"/>
    </row>
    <row r="29" spans="2:12" x14ac:dyDescent="0.2">
      <c r="B29" s="40"/>
      <c r="C29" s="41"/>
      <c r="D29" s="16" t="s">
        <v>90</v>
      </c>
      <c r="E29" s="16"/>
      <c r="F29" s="2">
        <f t="shared" si="0"/>
        <v>21</v>
      </c>
      <c r="G29" s="2"/>
      <c r="H29" s="10"/>
      <c r="I29" s="2"/>
      <c r="J29" s="2"/>
      <c r="K29" s="2"/>
      <c r="L29" s="2"/>
    </row>
    <row r="30" spans="2:12" x14ac:dyDescent="0.2">
      <c r="B30" s="42"/>
      <c r="C30" s="15" t="s">
        <v>80</v>
      </c>
      <c r="D30" s="2" t="s">
        <v>81</v>
      </c>
      <c r="E30" s="16"/>
      <c r="F30" s="2">
        <f t="shared" si="0"/>
        <v>22</v>
      </c>
      <c r="G30" s="2"/>
      <c r="H30" s="10"/>
      <c r="I30" s="2"/>
      <c r="J30" s="2"/>
      <c r="K30" s="2"/>
      <c r="L30" s="2"/>
    </row>
    <row r="31" spans="2:12" x14ac:dyDescent="0.2">
      <c r="B31" s="23" t="s">
        <v>82</v>
      </c>
      <c r="C31" s="2" t="s">
        <v>6</v>
      </c>
      <c r="D31" s="2" t="s">
        <v>10</v>
      </c>
      <c r="E31" s="2"/>
      <c r="F31" s="2">
        <f t="shared" si="0"/>
        <v>23</v>
      </c>
      <c r="G31" s="2"/>
      <c r="H31" s="10"/>
      <c r="I31" s="2"/>
      <c r="J31" s="2"/>
      <c r="K31" s="2"/>
      <c r="L31" s="2"/>
    </row>
    <row r="32" spans="2:12" x14ac:dyDescent="0.2">
      <c r="B32" s="23"/>
      <c r="C32" s="2" t="s">
        <v>0</v>
      </c>
      <c r="D32" s="3" t="s">
        <v>10</v>
      </c>
      <c r="E32" s="2"/>
      <c r="F32" s="2">
        <f t="shared" si="0"/>
        <v>24</v>
      </c>
      <c r="G32" s="2"/>
      <c r="H32" s="10"/>
      <c r="I32" s="2"/>
      <c r="J32" s="2"/>
      <c r="K32" s="2"/>
      <c r="L32" s="2"/>
    </row>
    <row r="33" spans="2:12" x14ac:dyDescent="0.2">
      <c r="B33" s="23" t="s">
        <v>7</v>
      </c>
      <c r="C33" s="2" t="s">
        <v>9</v>
      </c>
      <c r="D33" s="3" t="s">
        <v>8</v>
      </c>
      <c r="E33" s="2"/>
      <c r="F33" s="2">
        <f t="shared" si="0"/>
        <v>25</v>
      </c>
      <c r="G33" s="2"/>
      <c r="H33" s="10"/>
      <c r="I33" s="2"/>
      <c r="J33" s="2"/>
      <c r="K33" s="2"/>
      <c r="L33" s="2"/>
    </row>
    <row r="34" spans="2:12" x14ac:dyDescent="0.2">
      <c r="B34" s="23"/>
      <c r="C34" s="2" t="s">
        <v>24</v>
      </c>
      <c r="D34" s="3" t="s">
        <v>10</v>
      </c>
      <c r="E34" s="2"/>
      <c r="F34" s="2">
        <f t="shared" si="0"/>
        <v>26</v>
      </c>
      <c r="G34" s="2"/>
      <c r="H34" s="10"/>
      <c r="I34" s="2"/>
      <c r="J34" s="2"/>
      <c r="K34" s="2"/>
      <c r="L34" s="2"/>
    </row>
    <row r="35" spans="2:12" x14ac:dyDescent="0.2">
      <c r="B35" s="2" t="s">
        <v>11</v>
      </c>
      <c r="C35" s="2" t="s">
        <v>12</v>
      </c>
      <c r="D35" s="3" t="s">
        <v>31</v>
      </c>
      <c r="E35" s="2"/>
      <c r="F35" s="2">
        <f t="shared" si="0"/>
        <v>27</v>
      </c>
      <c r="G35" s="2"/>
      <c r="H35" s="10"/>
      <c r="I35" s="2"/>
      <c r="J35" s="2"/>
      <c r="K35" s="2"/>
      <c r="L35" s="2"/>
    </row>
    <row r="36" spans="2:12" x14ac:dyDescent="0.2">
      <c r="B36" s="23" t="s">
        <v>13</v>
      </c>
      <c r="C36" s="2" t="s">
        <v>14</v>
      </c>
      <c r="D36" s="3" t="s">
        <v>32</v>
      </c>
      <c r="E36" s="2"/>
      <c r="F36" s="2">
        <f t="shared" si="0"/>
        <v>28</v>
      </c>
      <c r="G36" s="2"/>
      <c r="H36" s="10"/>
      <c r="I36" s="2"/>
      <c r="J36" s="2"/>
      <c r="K36" s="2"/>
      <c r="L36" s="2"/>
    </row>
    <row r="37" spans="2:12" x14ac:dyDescent="0.2">
      <c r="B37" s="23"/>
      <c r="C37" s="2" t="s">
        <v>15</v>
      </c>
      <c r="D37" s="3" t="s">
        <v>16</v>
      </c>
      <c r="E37" s="2"/>
      <c r="F37" s="2">
        <f t="shared" si="0"/>
        <v>29</v>
      </c>
      <c r="G37" s="2"/>
      <c r="H37" s="10"/>
      <c r="I37" s="2"/>
      <c r="J37" s="2"/>
      <c r="K37" s="2"/>
      <c r="L37" s="2"/>
    </row>
    <row r="38" spans="2:12" ht="15" customHeight="1" x14ac:dyDescent="0.2">
      <c r="B38" s="23"/>
      <c r="C38" s="2" t="s">
        <v>17</v>
      </c>
      <c r="D38" s="3" t="s">
        <v>16</v>
      </c>
      <c r="E38" s="2"/>
      <c r="F38" s="2">
        <f t="shared" si="0"/>
        <v>30</v>
      </c>
      <c r="G38" s="2"/>
      <c r="H38" s="10"/>
      <c r="I38" s="2"/>
      <c r="J38" s="2"/>
      <c r="K38" s="2"/>
      <c r="L38" s="2"/>
    </row>
    <row r="39" spans="2:12" ht="15" customHeight="1" x14ac:dyDescent="0.2">
      <c r="B39" s="23"/>
      <c r="C39" s="29" t="s">
        <v>45</v>
      </c>
      <c r="D39" s="3"/>
      <c r="E39" s="2"/>
      <c r="F39" s="2">
        <f t="shared" si="0"/>
        <v>31</v>
      </c>
      <c r="G39" s="2"/>
      <c r="H39" s="10"/>
      <c r="I39" s="2"/>
      <c r="J39" s="2"/>
      <c r="K39" s="2"/>
      <c r="L39" s="2"/>
    </row>
    <row r="40" spans="2:12" x14ac:dyDescent="0.2">
      <c r="B40" s="23"/>
      <c r="C40" s="30"/>
      <c r="D40" s="3" t="s">
        <v>10</v>
      </c>
      <c r="E40" s="2"/>
      <c r="F40" s="2">
        <f t="shared" si="0"/>
        <v>32</v>
      </c>
      <c r="G40" s="2"/>
      <c r="H40" s="10"/>
      <c r="I40" s="2"/>
      <c r="J40" s="2"/>
      <c r="K40" s="2"/>
      <c r="L40" s="2"/>
    </row>
    <row r="41" spans="2:12" x14ac:dyDescent="0.2">
      <c r="B41" s="23"/>
      <c r="C41" s="31"/>
      <c r="D41" s="3" t="s">
        <v>18</v>
      </c>
      <c r="E41" s="2"/>
      <c r="F41" s="2">
        <f t="shared" si="0"/>
        <v>33</v>
      </c>
      <c r="G41" s="2"/>
      <c r="H41" s="10"/>
      <c r="I41" s="2"/>
      <c r="J41" s="2"/>
      <c r="K41" s="2"/>
      <c r="L41" s="2"/>
    </row>
    <row r="43" spans="2:12" x14ac:dyDescent="0.2">
      <c r="B43" s="32"/>
      <c r="C43" s="32"/>
    </row>
    <row r="44" spans="2:12" x14ac:dyDescent="0.2">
      <c r="F44" s="13" t="s">
        <v>46</v>
      </c>
      <c r="G44" s="13" t="s">
        <v>47</v>
      </c>
      <c r="H44" s="13" t="s">
        <v>48</v>
      </c>
      <c r="I44" s="13" t="s">
        <v>49</v>
      </c>
    </row>
    <row r="45" spans="2:12" x14ac:dyDescent="0.2">
      <c r="F45" s="7">
        <f>COUNT(F9:F41)</f>
        <v>33</v>
      </c>
      <c r="G45" s="7">
        <f>COUNTIF(I9:I41,"OK")</f>
        <v>0</v>
      </c>
      <c r="H45" s="7">
        <f>COUNTIF(I9:I41,"NG")</f>
        <v>0</v>
      </c>
      <c r="I45" s="19">
        <f>IF(H45=0,0,H45/F45*100)</f>
        <v>0</v>
      </c>
    </row>
  </sheetData>
  <mergeCells count="17">
    <mergeCell ref="B33:B34"/>
    <mergeCell ref="B36:B41"/>
    <mergeCell ref="C39:C41"/>
    <mergeCell ref="B43:C43"/>
    <mergeCell ref="B9:B10"/>
    <mergeCell ref="B12:B23"/>
    <mergeCell ref="B24:B28"/>
    <mergeCell ref="C25:C26"/>
    <mergeCell ref="C27:C28"/>
    <mergeCell ref="B31:B32"/>
    <mergeCell ref="C2:F2"/>
    <mergeCell ref="B3:B5"/>
    <mergeCell ref="C3:F5"/>
    <mergeCell ref="G3:G5"/>
    <mergeCell ref="H3:H5"/>
    <mergeCell ref="B7:E7"/>
    <mergeCell ref="F7:L7"/>
  </mergeCells>
  <phoneticPr fontId="1"/>
  <conditionalFormatting sqref="I5">
    <cfRule type="expression" dxfId="3" priority="4">
      <formula>ISNA(I5)</formula>
    </cfRule>
  </conditionalFormatting>
  <conditionalFormatting sqref="J5">
    <cfRule type="expression" dxfId="2" priority="3">
      <formula>ISNA(J5)</formula>
    </cfRule>
  </conditionalFormatting>
  <conditionalFormatting sqref="J3">
    <cfRule type="cellIs" dxfId="1" priority="1" operator="equal">
      <formula>0</formula>
    </cfRule>
    <cfRule type="expression" dxfId="0" priority="2">
      <formula>ISNA(J3)</formula>
    </cfRule>
  </conditionalFormatting>
  <dataValidations count="8">
    <dataValidation type="list" allowBlank="1" showInputMessage="1" showErrorMessage="1" sqref="I9:I41" xr:uid="{63403DD0-A567-4AE1-B7C9-8317F83B8E71}">
      <formula1>"OK,NG"</formula1>
    </dataValidation>
    <dataValidation type="list" allowBlank="1" showInputMessage="1" showErrorMessage="1" sqref="H3:H5" xr:uid="{37D8A905-76CB-443F-B1C7-665E4AAD4051}">
      <formula1>"DEV,STG,MNT,PRO,MT1,MT2,ST1,ST2"</formula1>
    </dataValidation>
    <dataValidation type="list" allowBlank="1" showInputMessage="1" showErrorMessage="1" sqref="G3" xr:uid="{11F1F988-6C4F-4E5D-8BD9-56D72D026603}">
      <formula1>"TKK,YZK,IRK,OQS"</formula1>
    </dataValidation>
    <dataValidation type="list" allowBlank="1" showInputMessage="1" showErrorMessage="1" sqref="D9" xr:uid="{CFE4AB3D-F317-4CD1-9BAA-3DCF80DCB3CA}">
      <formula1>"Amazon S3 URL,テンプレートファイルのアップロード"</formula1>
    </dataValidation>
    <dataValidation type="list" allowBlank="1" showInputMessage="1" showErrorMessage="1" sqref="D33" xr:uid="{7B0340EA-DC36-4117-A48B-E4C1737A8339}">
      <formula1>"IAM ロール名,IAM ロール ARN"</formula1>
    </dataValidation>
    <dataValidation type="list" allowBlank="1" showInputMessage="1" showErrorMessage="1" sqref="D35" xr:uid="{4E8A5F63-7F9C-4A94-A80B-9AABAF3689DA}">
      <formula1>"すべてのスタックリソースをロールバックする,正常にプロビジョニングされたリソースの保持"</formula1>
    </dataValidation>
    <dataValidation type="list" allowBlank="1" showInputMessage="1" showErrorMessage="1" sqref="D36" xr:uid="{4111DA0F-7D22-4790-BB80-3E0AB0CD4924}">
      <formula1>"スタックポリシーなし,スタックポリシーを入力する,ファイルのアップロード"</formula1>
    </dataValidation>
    <dataValidation type="list" allowBlank="1" showInputMessage="1" showErrorMessage="1" sqref="D41" xr:uid="{F7EA85A0-0A18-4B80-8C3F-7EF030883691}">
      <formula1>"無効,有効"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テスト結果サマリ</vt:lpstr>
      <vt:lpstr>BATECS01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2022-11-01T01:47:13Z</dcterms:created>
  <dcterms:modified xsi:type="dcterms:W3CDTF">2023-02-24T07:42:19Z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2022-12-15T08:39:46Z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fc0e2fdb-cafc-45ba-951a-3abd2f5caada</vt:lpwstr>
  </property>
  <property fmtid="{D5CDD505-2E9C-101B-9397-08002B2CF9AE}" pid="8" name="MSIP_Label_a7295cc1-d279-42ac-ab4d-3b0f4fece050_ContentBits">
    <vt:lpwstr>0</vt:lpwstr>
  </property>
</Properties>
</file>