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7.xml" ContentType="application/vnd.openxmlformats-officedocument.drawingml.chart+xml"/>
  <Override PartName="/xl/charts/chart256.xml" ContentType="application/vnd.openxmlformats-officedocument.drawingml.chart+xml"/>
  <Override PartName="/xl/charts/chart258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" sheetId="1" state="visible" r:id="rId2"/>
    <sheet name="growth_in_premium" sheetId="2" state="visible" r:id="rId3"/>
    <sheet name="growth_in_incurred claims_and_e" sheetId="3" state="visible" r:id="rId4"/>
    <sheet name="loss_ratios" sheetId="4" state="visible" r:id="rId5"/>
    <sheet name="combined_ratio" sheetId="5" state="visible" r:id="rId6"/>
    <sheet name="commission_vs_expense ratio" sheetId="6" state="visible" r:id="rId7"/>
    <sheet name="underwritingprofit_ratio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<sst xmlns="http://schemas.openxmlformats.org/spreadsheetml/2006/main" count="46" uniqueCount="29">
  <si>
    <t xml:space="preserve">Year</t>
  </si>
  <si>
    <t xml:space="preserve">Gross Direct Premium</t>
  </si>
  <si>
    <t xml:space="preserve">Inward Reinsurance</t>
  </si>
  <si>
    <t xml:space="preserve">Outward Reinsurance</t>
  </si>
  <si>
    <t xml:space="preserve">Net Premium Written</t>
  </si>
  <si>
    <t xml:space="preserve">UPR B/F</t>
  </si>
  <si>
    <t xml:space="preserve">Unexpired Risk Reserve (B/F)</t>
  </si>
  <si>
    <t xml:space="preserve">UPR(C/F)</t>
  </si>
  <si>
    <t xml:space="preserve">Unexpired Risk Reserve (C/F)</t>
  </si>
  <si>
    <t xml:space="preserve">Net Earned Premium Income</t>
  </si>
  <si>
    <t xml:space="preserve">Incurred Claims</t>
  </si>
  <si>
    <t xml:space="preserve">Net Commissions</t>
  </si>
  <si>
    <t xml:space="preserve">Expense of Management</t>
  </si>
  <si>
    <t xml:space="preserve">Underwriting Profit(Loss)</t>
  </si>
  <si>
    <t xml:space="preserve">Investment Income</t>
  </si>
  <si>
    <t xml:space="preserve">Profit Transferred to P/L</t>
  </si>
  <si>
    <t xml:space="preserve">Total Expenses</t>
  </si>
  <si>
    <t xml:space="preserve">Combined</t>
  </si>
  <si>
    <t xml:space="preserve">Net Earned Premium</t>
  </si>
  <si>
    <t xml:space="preserve">Net Incurred Claims</t>
  </si>
  <si>
    <t xml:space="preserve">Loss Ratios</t>
  </si>
  <si>
    <t xml:space="preserve">Combined Expenses</t>
  </si>
  <si>
    <t xml:space="preserve">Combined Ratio</t>
  </si>
  <si>
    <t xml:space="preserve">Investment Income Ratio</t>
  </si>
  <si>
    <t xml:space="preserve">Operating Ratio</t>
  </si>
  <si>
    <t xml:space="preserve">Net Commission Ratio</t>
  </si>
  <si>
    <t xml:space="preserve">Management Expense Ratio</t>
  </si>
  <si>
    <t xml:space="preserve">Underwriting Profit (Loss)</t>
  </si>
  <si>
    <t xml:space="preserve">Profit Ratio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</si>
</sst>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.0"/>
    <numFmt numFmtId="167" formatCode="0.00%"/>
    <numFmt numFmtId="168" formatCode="\ * #,##0.0\ ;\-* #,##0.0\ ;\ * \-#\ ;\ @\ "/>
    <numFmt numFmtId="169" formatCode="0"/>
    <numFmt numFmtId="170" formatCode="0.0%"/>
    <numFmt numFmtId="171" formatCode="0%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u val="single"/>
      <sz val="13"/>
      <name val="Palatino Linotype"/>
      <family val="2"/>
    </font>
    <font>
      <b val="true"/>
      <i val="true"/>
      <sz val="9"/>
      <name val="Palatino Linotype"/>
      <family val="2"/>
    </font>
    <font>
      <b val="true"/>
      <sz val="10"/>
      <name val="Arial"/>
      <family val="2"/>
    </font>
    <font>
      <b val="true"/>
      <i val="true"/>
      <sz val="10"/>
      <name val="Palatino Linotype"/>
      <family val="2"/>
    </font>
    <font>
      <sz val="10"/>
      <name val="Palatino Linotype"/>
      <family val="2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DD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i="1" sz="1300" spc="-1" strike="noStrike" u="sng">
                <a:uFillTx/>
                <a:latin typeface="Palatino Linotype"/>
              </a:defRPr>
            </a:pPr>
            <a:r>
              <a:rPr b="1" i="1" sz="1300" spc="-1" strike="noStrike" u="sng">
                <a:uFillTx/>
                <a:latin typeface="Palatino Linotype"/>
              </a:rPr>
              <a:t>Gross Direct Premium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growth_in_premium!$B$1</c:f>
              <c:strCache>
                <c:ptCount val="1"/>
                <c:pt idx="0">
                  <c:v>Gross Direct Premium</c:v>
                </c:pt>
              </c:strCache>
            </c:strRef>
          </c:tx>
          <c:spPr>
            <a:solidFill>
              <a:srgbClr val="dd9900"/>
            </a:solidFill>
            <a:ln w="0">
              <a:noFill/>
            </a:ln>
          </c:spPr>
          <c:invertIfNegative val="0"/>
          <c:dLbls>
            <c:numFmt formatCode="0.0" sourceLinked="0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growth_in_premium!$A$2:$A$6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growth_in_premium!$B$2:$B$6</c:f>
              <c:numCache>
                <c:formatCode>General</c:formatCode>
                <c:ptCount val="5"/>
                <c:pt idx="0">
                  <c:v>42.205903</c:v>
                </c:pt>
                <c:pt idx="1">
                  <c:v>44.486026</c:v>
                </c:pt>
                <c:pt idx="2">
                  <c:v>44.711255</c:v>
                </c:pt>
                <c:pt idx="3">
                  <c:v>46.088686</c:v>
                </c:pt>
                <c:pt idx="4">
                  <c:v>46.480686</c:v>
                </c:pt>
              </c:numCache>
            </c:numRef>
          </c:val>
        </c:ser>
        <c:gapWidth val="100"/>
        <c:overlap val="0"/>
        <c:axId val="68485957"/>
        <c:axId val="1221185"/>
      </c:barChart>
      <c:catAx>
        <c:axId val="684859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i="1" sz="900" spc="-1" strike="noStrike">
                    <a:latin typeface="Palatino Linotype"/>
                  </a:defRPr>
                </a:pPr>
                <a:r>
                  <a:rPr b="1" i="1" sz="900" spc="-1" strike="noStrike">
                    <a:latin typeface="Palatino Linotype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21185"/>
        <c:crosses val="autoZero"/>
        <c:auto val="1"/>
        <c:lblAlgn val="ctr"/>
        <c:lblOffset val="100"/>
        <c:noMultiLvlLbl val="0"/>
      </c:catAx>
      <c:valAx>
        <c:axId val="12211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i="1" sz="900" spc="-1" strike="noStrike">
                    <a:latin typeface="Palatino Linotype"/>
                  </a:defRPr>
                </a:pPr>
                <a:r>
                  <a:rPr b="1" i="1" sz="900" spc="-1" strike="noStrike">
                    <a:latin typeface="Palatino Linotype"/>
                  </a:rPr>
                  <a:t>Amount in Ksh (Billions)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48595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i="1" sz="1300" spc="-1" strike="noStrike" u="sng">
                <a:uFillTx/>
                <a:latin typeface="Palatino Linotype"/>
              </a:defRPr>
            </a:pPr>
            <a:r>
              <a:rPr b="1" i="1" sz="1300" spc="-1" strike="noStrike" u="sng">
                <a:uFillTx/>
                <a:latin typeface="Palatino Linotype"/>
              </a:rPr>
              <a:t>Incurred Claims vs Net Earned Premium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'growth_in_incurred claims_and_e'!$B$1</c:f>
              <c:strCache>
                <c:ptCount val="1"/>
                <c:pt idx="0">
                  <c:v>Incurred Claims</c:v>
                </c:pt>
              </c:strCache>
            </c:strRef>
          </c:tx>
          <c:spPr>
            <a:solidFill>
              <a:srgbClr val="009900"/>
            </a:solidFill>
            <a:ln w="0">
              <a:noFill/>
            </a:ln>
          </c:spPr>
          <c:invertIfNegative val="0"/>
          <c:dLbls>
            <c:numFmt formatCode="\ * #,##0.0\ ;\-* #,##0.0\ ;\ * \-#\ ;\ @\ 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'growth_in_incurred claims_and_e'!$A$2:$A$6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'growth_in_incurred claims_and_e'!$B$2:$B$6</c:f>
              <c:numCache>
                <c:formatCode>General</c:formatCode>
                <c:ptCount val="5"/>
                <c:pt idx="0">
                  <c:v>25.811991</c:v>
                </c:pt>
                <c:pt idx="1">
                  <c:v>27.812137</c:v>
                </c:pt>
                <c:pt idx="2">
                  <c:v>26.913665</c:v>
                </c:pt>
                <c:pt idx="3">
                  <c:v>27.919745</c:v>
                </c:pt>
                <c:pt idx="4">
                  <c:v>31.94007</c:v>
                </c:pt>
              </c:numCache>
            </c:numRef>
          </c:val>
        </c:ser>
        <c:ser>
          <c:idx val="1"/>
          <c:order val="1"/>
          <c:tx>
            <c:strRef>
              <c:f>'growth_in_incurred claims_and_e'!$C$1</c:f>
              <c:strCache>
                <c:ptCount val="1"/>
                <c:pt idx="0">
                  <c:v>Net Earned Premium</c:v>
                </c:pt>
              </c:strCache>
            </c:strRef>
          </c:tx>
          <c:spPr>
            <a:solidFill>
              <a:srgbClr val="dd9900"/>
            </a:solidFill>
            <a:ln w="0">
              <a:noFill/>
            </a:ln>
          </c:spPr>
          <c:invertIfNegative val="0"/>
          <c:dLbls>
            <c:numFmt formatCode="0.0" sourceLinked="0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'growth_in_incurred claims_and_e'!$A$2:$A$6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'growth_in_incurred claims_and_e'!$C$2:$C$6</c:f>
              <c:numCache>
                <c:formatCode>General</c:formatCode>
                <c:ptCount val="5"/>
                <c:pt idx="0">
                  <c:v>40.351466</c:v>
                </c:pt>
                <c:pt idx="1">
                  <c:v>43.055984</c:v>
                </c:pt>
                <c:pt idx="2">
                  <c:v>42.859654</c:v>
                </c:pt>
                <c:pt idx="3">
                  <c:v>43.414086</c:v>
                </c:pt>
                <c:pt idx="4">
                  <c:v>43.326077</c:v>
                </c:pt>
              </c:numCache>
            </c:numRef>
          </c:val>
        </c:ser>
        <c:gapWidth val="100"/>
        <c:overlap val="0"/>
        <c:axId val="15144924"/>
        <c:axId val="76096477"/>
      </c:barChart>
      <c:catAx>
        <c:axId val="151449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i="1" sz="900" spc="-1" strike="noStrike">
                    <a:latin typeface="Palatino Linotype"/>
                  </a:defRPr>
                </a:pPr>
                <a:r>
                  <a:rPr b="1" i="1" sz="900" spc="-1" strike="noStrike">
                    <a:latin typeface="Palatino Linotype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096477"/>
        <c:crosses val="autoZero"/>
        <c:auto val="1"/>
        <c:lblAlgn val="ctr"/>
        <c:lblOffset val="100"/>
        <c:noMultiLvlLbl val="0"/>
      </c:catAx>
      <c:valAx>
        <c:axId val="760964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i="1" sz="900" spc="-1" strike="noStrike">
                    <a:latin typeface="Palatino Linotype"/>
                  </a:defRPr>
                </a:pPr>
                <a:r>
                  <a:rPr b="1" i="1" sz="900" spc="-1" strike="noStrike">
                    <a:latin typeface="Palatino Linotype"/>
                  </a:rPr>
                  <a:t>Amount in Ksh (Billions)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144924"/>
        <c:crosses val="autoZero"/>
        <c:crossBetween val="between"/>
        <c:majorUnit val="10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873125"/>
          <c:y val="0.90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i="1" sz="1000" spc="-1" strike="noStrike">
              <a:latin typeface="Palatino Linotype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i="1" sz="1300" spc="-1" strike="noStrike" u="sng">
                <a:uFillTx/>
                <a:latin typeface="Palatino Linotype"/>
              </a:defRPr>
            </a:pPr>
            <a:r>
              <a:rPr b="1" i="1" sz="1300" spc="-1" strike="noStrike" u="sng">
                <a:uFillTx/>
                <a:latin typeface="Palatino Linotype"/>
              </a:rPr>
              <a:t>Loss Ratios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loss_ratios!$B$8</c:f>
              <c:strCache>
                <c:ptCount val="1"/>
                <c:pt idx="0">
                  <c:v>Loss Ratios</c:v>
                </c:pt>
              </c:strCache>
            </c:strRef>
          </c:tx>
          <c:spPr>
            <a:solidFill>
              <a:srgbClr val="dd9900"/>
            </a:solidFill>
            <a:ln w="28800">
              <a:solidFill>
                <a:srgbClr val="dd9900"/>
              </a:solidFill>
              <a:round/>
            </a:ln>
          </c:spPr>
          <c:marker>
            <c:symbol val="square"/>
            <c:size val="8"/>
            <c:spPr>
              <a:solidFill>
                <a:srgbClr val="dd9900"/>
              </a:solidFill>
            </c:spPr>
          </c:marker>
          <c:dLbls>
            <c:numFmt formatCode="0.0%" sourceLinked="0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loss_ratios!$A$9:$A$13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loss_ratios!$B$9:$B$13</c:f>
              <c:numCache>
                <c:formatCode>General</c:formatCode>
                <c:ptCount val="5"/>
                <c:pt idx="0">
                  <c:v>0.639679138299461</c:v>
                </c:pt>
                <c:pt idx="1">
                  <c:v>0.640624727191078</c:v>
                </c:pt>
                <c:pt idx="2">
                  <c:v>0.62794872305782</c:v>
                </c:pt>
                <c:pt idx="3">
                  <c:v>0.643103369721984</c:v>
                </c:pt>
                <c:pt idx="4">
                  <c:v>0.737201985769448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794501"/>
        <c:axId val="88165376"/>
      </c:lineChart>
      <c:catAx>
        <c:axId val="957945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i="1" sz="900" spc="-1" strike="noStrike">
                    <a:latin typeface="Palatino Linotype"/>
                  </a:defRPr>
                </a:pPr>
                <a:r>
                  <a:rPr b="1" i="1" sz="900" spc="-1" strike="noStrike">
                    <a:latin typeface="Palatino Linotype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165376"/>
        <c:crosses val="autoZero"/>
        <c:auto val="1"/>
        <c:lblAlgn val="ctr"/>
        <c:lblOffset val="100"/>
        <c:noMultiLvlLbl val="0"/>
      </c:catAx>
      <c:valAx>
        <c:axId val="88165376"/>
        <c:scaling>
          <c:orientation val="minMax"/>
          <c:max val="0.8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i="1" sz="900" spc="-1" strike="noStrike">
                    <a:latin typeface="Palatino Linotype"/>
                  </a:defRPr>
                </a:pPr>
                <a:r>
                  <a:rPr b="1" i="1" sz="900" spc="-1" strike="noStrike">
                    <a:latin typeface="Palatino Linotype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794501"/>
        <c:crosses val="autoZero"/>
        <c:crossBetween val="midCat"/>
        <c:majorUnit val="0.2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i="1" sz="1300" spc="-1" strike="noStrike" u="sng">
                <a:uFillTx/>
                <a:latin typeface="Palatino Linotype"/>
              </a:defRPr>
            </a:pPr>
            <a:r>
              <a:rPr b="1" i="1" sz="1300" spc="-1" strike="noStrike" u="sng">
                <a:uFillTx/>
                <a:latin typeface="Palatino Linotype"/>
              </a:rPr>
              <a:t>Performance Ratios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combined_ratio!$E$1</c:f>
              <c:strCache>
                <c:ptCount val="1"/>
                <c:pt idx="0">
                  <c:v>Combined Ratio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combined_ratio!$A$2:$A$6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combined_ratio!$E$2:$E$6</c:f>
              <c:numCache>
                <c:formatCode>General</c:formatCode>
                <c:ptCount val="5"/>
                <c:pt idx="0">
                  <c:v>1.05900933066471</c:v>
                </c:pt>
                <c:pt idx="1">
                  <c:v>1.05964144263896</c:v>
                </c:pt>
                <c:pt idx="2">
                  <c:v>1.04915310328917</c:v>
                </c:pt>
                <c:pt idx="3">
                  <c:v>1.07950785834809</c:v>
                </c:pt>
                <c:pt idx="4">
                  <c:v>1.15785832629158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combined_ratio!$F$1</c:f>
              <c:strCache>
                <c:ptCount val="1"/>
                <c:pt idx="0">
                  <c:v>Investment Income Ratio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%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combined_ratio!$A$2:$A$6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combined_ratio!$F$2:$F$6</c:f>
              <c:numCache>
                <c:formatCode>General</c:formatCode>
                <c:ptCount val="5"/>
                <c:pt idx="0">
                  <c:v>0.0611698965286664</c:v>
                </c:pt>
                <c:pt idx="1">
                  <c:v>0.0500976821247425</c:v>
                </c:pt>
                <c:pt idx="2">
                  <c:v>0.0704001716859403</c:v>
                </c:pt>
                <c:pt idx="3">
                  <c:v>0.058295779853571</c:v>
                </c:pt>
                <c:pt idx="4">
                  <c:v>0.0674465172556472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combined_ratio!$G$1</c:f>
              <c:strCache>
                <c:ptCount val="1"/>
                <c:pt idx="0">
                  <c:v>Operating Ratio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combined_ratio!$A$2:$A$6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combined_ratio!$G$2:$G$6</c:f>
              <c:numCache>
                <c:formatCode>General</c:formatCode>
                <c:ptCount val="5"/>
                <c:pt idx="0">
                  <c:v>0.997839434136048</c:v>
                </c:pt>
                <c:pt idx="1">
                  <c:v>1.00954376051422</c:v>
                </c:pt>
                <c:pt idx="2">
                  <c:v>0.978752931603228</c:v>
                </c:pt>
                <c:pt idx="3">
                  <c:v>1.02121207849452</c:v>
                </c:pt>
                <c:pt idx="4">
                  <c:v>1.09041180903593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0947897"/>
        <c:axId val="48472001"/>
      </c:lineChart>
      <c:catAx>
        <c:axId val="609478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i="1" sz="900" spc="-1" strike="noStrike">
                    <a:latin typeface="Palatino Linotype"/>
                  </a:defRPr>
                </a:pPr>
                <a:r>
                  <a:rPr b="1" i="1" sz="900" spc="-1" strike="noStrike">
                    <a:latin typeface="Palatino Linotype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472001"/>
        <c:crosses val="autoZero"/>
        <c:auto val="1"/>
        <c:lblAlgn val="ctr"/>
        <c:lblOffset val="100"/>
        <c:noMultiLvlLbl val="0"/>
      </c:catAx>
      <c:valAx>
        <c:axId val="484720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i="1" sz="900" spc="-1" strike="noStrike">
                    <a:latin typeface="Palatino Linotype"/>
                  </a:defRPr>
                </a:pPr>
                <a:r>
                  <a:rPr b="1" i="1" sz="900" spc="-1" strike="noStrike">
                    <a:latin typeface="Palatino Linotype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9478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208125"/>
          <c:y val="0.88077777777777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Palatino Linotype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i="1" sz="1300" spc="-1" strike="noStrike" u="sng">
                <a:uFillTx/>
                <a:latin typeface="Palatino Linotype"/>
              </a:defRPr>
            </a:pPr>
            <a:r>
              <a:rPr b="1" i="1" sz="1300" spc="-1" strike="noStrike" u="sng">
                <a:uFillTx/>
                <a:latin typeface="Palatino Linotype"/>
              </a:rPr>
              <a:t>Net Commission Ratio vs Management Expense Ratio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'commission_vs_expense ratio'!$B$9</c:f>
              <c:strCache>
                <c:ptCount val="1"/>
                <c:pt idx="0">
                  <c:v>Net Commission Ratio</c:v>
                </c:pt>
              </c:strCache>
            </c:strRef>
          </c:tx>
          <c:spPr>
            <a:solidFill>
              <a:srgbClr val="dd9900"/>
            </a:solidFill>
            <a:ln w="28800">
              <a:solidFill>
                <a:srgbClr val="dd9900"/>
              </a:solidFill>
              <a:round/>
            </a:ln>
          </c:spPr>
          <c:marker>
            <c:symbol val="square"/>
            <c:size val="8"/>
            <c:spPr>
              <a:solidFill>
                <a:srgbClr val="dd9900"/>
              </a:solidFill>
            </c:spPr>
          </c:marker>
          <c:dLbls>
            <c:numFmt formatCode="0.0%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'commission_vs_expense ratio'!$A$10:$A$14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'commission_vs_expense ratio'!$B$10:$B$14</c:f>
              <c:numCache>
                <c:formatCode>General</c:formatCode>
                <c:ptCount val="5"/>
                <c:pt idx="0">
                  <c:v>0.100727294517627</c:v>
                </c:pt>
                <c:pt idx="1">
                  <c:v>0.0990675303112339</c:v>
                </c:pt>
                <c:pt idx="2">
                  <c:v>0.100940315570443</c:v>
                </c:pt>
                <c:pt idx="3">
                  <c:v>0.0994164658908171</c:v>
                </c:pt>
                <c:pt idx="4">
                  <c:v>0.0913869492499863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'commission_vs_expense ratio'!$C$9</c:f>
              <c:strCache>
                <c:ptCount val="1"/>
                <c:pt idx="0">
                  <c:v>Management Expense Ratio</c:v>
                </c:pt>
              </c:strCache>
            </c:strRef>
          </c:tx>
          <c:spPr>
            <a:solidFill>
              <a:srgbClr val="009900"/>
            </a:solidFill>
            <a:ln w="28800">
              <a:solidFill>
                <a:srgbClr val="009900"/>
              </a:solidFill>
              <a:round/>
            </a:ln>
          </c:spPr>
          <c:marker>
            <c:symbol val="diamond"/>
            <c:size val="8"/>
            <c:spPr>
              <a:solidFill>
                <a:srgbClr val="009900"/>
              </a:solidFill>
            </c:spPr>
          </c:marker>
          <c:dLbls>
            <c:numFmt formatCode="0.0%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'commission_vs_expense ratio'!$A$10:$A$14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'commission_vs_expense ratio'!$C$10:$C$14</c:f>
              <c:numCache>
                <c:formatCode>General</c:formatCode>
                <c:ptCount val="5"/>
                <c:pt idx="0">
                  <c:v>0.318602897847627</c:v>
                </c:pt>
                <c:pt idx="1">
                  <c:v>0.314621029216287</c:v>
                </c:pt>
                <c:pt idx="2">
                  <c:v>0.320264064660905</c:v>
                </c:pt>
                <c:pt idx="3">
                  <c:v>0.336988022735294</c:v>
                </c:pt>
                <c:pt idx="4">
                  <c:v>0.329269391272143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5359514"/>
        <c:axId val="91339933"/>
      </c:lineChart>
      <c:catAx>
        <c:axId val="553595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i="1" sz="900" spc="-1" strike="noStrike">
                    <a:latin typeface="Palatino Linotype"/>
                  </a:defRPr>
                </a:pPr>
                <a:r>
                  <a:rPr b="1" i="1" sz="900" spc="-1" strike="noStrike">
                    <a:latin typeface="Palatino Linotype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339933"/>
        <c:crosses val="autoZero"/>
        <c:auto val="1"/>
        <c:lblAlgn val="ctr"/>
        <c:lblOffset val="100"/>
        <c:noMultiLvlLbl val="0"/>
      </c:catAx>
      <c:valAx>
        <c:axId val="91339933"/>
        <c:scaling>
          <c:orientation val="minMax"/>
          <c:max val="0.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i="1" sz="900" spc="-1" strike="noStrike">
                    <a:latin typeface="Palatino Linotype"/>
                  </a:defRPr>
                </a:pPr>
                <a:r>
                  <a:rPr b="1" i="1" sz="900" spc="-1" strike="noStrike">
                    <a:latin typeface="Palatino Linotype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359514"/>
        <c:crosses val="autoZero"/>
        <c:crossBetween val="midCat"/>
        <c:majorUnit val="0.1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86"/>
          <c:y val="0.90011111111111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i="1" sz="1000" spc="-1" strike="noStrike">
              <a:latin typeface="Palatino Linotype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i="1" sz="1300" spc="-1" strike="noStrike" u="sng">
                <a:uFillTx/>
                <a:latin typeface="Palatino Linotype"/>
              </a:defRPr>
            </a:pPr>
            <a:r>
              <a:rPr b="1" i="1" sz="1300" spc="-1" strike="noStrike" u="sng">
                <a:uFillTx/>
                <a:latin typeface="Palatino Linotype"/>
              </a:rPr>
              <a:t>Underwriting Profit (Loss)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underwritingprofit_ratio!$B$1</c:f>
              <c:strCache>
                <c:ptCount val="1"/>
                <c:pt idx="0">
                  <c:v>Underwriting Profit (Loss)</c:v>
                </c:pt>
              </c:strCache>
            </c:strRef>
          </c:tx>
          <c:spPr>
            <a:solidFill>
              <a:srgbClr val="009900"/>
            </a:solidFill>
            <a:ln w="0">
              <a:noFill/>
            </a:ln>
          </c:spPr>
          <c:invertIfNegative val="0"/>
          <c:dPt>
            <c:idx val="4"/>
            <c:invertIfNegative val="0"/>
            <c:spPr>
              <a:solidFill>
                <a:srgbClr val="009900"/>
              </a:solidFill>
              <a:ln w="0">
                <a:noFill/>
              </a:ln>
            </c:spPr>
          </c:dPt>
          <c:dLbls>
            <c:numFmt formatCode="0.0" sourceLinked="0"/>
            <c:dLbl>
              <c:idx val="4"/>
              <c:numFmt formatCode="0.0" sourceLinked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underwritingprofit_ratio!$A$2:$A$6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underwritingprofit_ratio!$B$2:$B$6</c:f>
              <c:numCache>
                <c:formatCode>General</c:formatCode>
                <c:ptCount val="5"/>
                <c:pt idx="0">
                  <c:v>-2.375722</c:v>
                </c:pt>
                <c:pt idx="1">
                  <c:v>-2.471106</c:v>
                </c:pt>
                <c:pt idx="2">
                  <c:v>-1.996794</c:v>
                </c:pt>
                <c:pt idx="3">
                  <c:v>-3.451768</c:v>
                </c:pt>
                <c:pt idx="4">
                  <c:v>-6.839374</c:v>
                </c:pt>
              </c:numCache>
            </c:numRef>
          </c:val>
        </c:ser>
        <c:gapWidth val="100"/>
        <c:overlap val="0"/>
        <c:axId val="72493641"/>
        <c:axId val="22099595"/>
      </c:barChart>
      <c:lineChart>
        <c:grouping val="standard"/>
        <c:varyColors val="0"/>
        <c:ser>
          <c:idx val="1"/>
          <c:order val="1"/>
          <c:tx>
            <c:strRef>
              <c:f>underwritingprofit_ratio!$D$1</c:f>
              <c:strCache>
                <c:ptCount val="1"/>
                <c:pt idx="0">
                  <c:v>Profit Ratio</c:v>
                </c:pt>
              </c:strCache>
            </c:strRef>
          </c:tx>
          <c:spPr>
            <a:solidFill>
              <a:srgbClr val="dd9900"/>
            </a:solidFill>
            <a:ln w="0">
              <a:solidFill>
                <a:srgbClr val="dd9900"/>
              </a:solidFill>
            </a:ln>
          </c:spPr>
          <c:dLbls>
            <c:numFmt formatCode="0.00%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underwritingprofit_ratio!$A$2:$A$6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underwritingprofit_ratio!$D$2:$D$6</c:f>
              <c:numCache>
                <c:formatCode>General</c:formatCode>
                <c:ptCount val="5"/>
                <c:pt idx="0">
                  <c:v>-0.058875729570767</c:v>
                </c:pt>
                <c:pt idx="1">
                  <c:v>-0.0573928585629352</c:v>
                </c:pt>
                <c:pt idx="2">
                  <c:v>-0.0465891301875652</c:v>
                </c:pt>
                <c:pt idx="3">
                  <c:v>-0.0795080195860855</c:v>
                </c:pt>
                <c:pt idx="4">
                  <c:v>-0.157858141645273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1191276"/>
        <c:axId val="48511759"/>
      </c:lineChart>
      <c:catAx>
        <c:axId val="724936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i="1" sz="900" spc="-1" strike="noStrike">
                    <a:latin typeface="Palatino Linotype"/>
                  </a:defRPr>
                </a:pPr>
                <a:r>
                  <a:rPr b="1" i="1" sz="900" spc="-1" strike="noStrike">
                    <a:latin typeface="Palatino Linotype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99595"/>
        <c:crosses val="autoZero"/>
        <c:auto val="1"/>
        <c:lblAlgn val="ctr"/>
        <c:lblOffset val="100"/>
        <c:noMultiLvlLbl val="0"/>
      </c:catAx>
      <c:valAx>
        <c:axId val="2209959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i="1" sz="900" spc="-1" strike="noStrike">
                    <a:latin typeface="Palatino Linotype"/>
                  </a:defRPr>
                </a:pPr>
                <a:r>
                  <a:rPr b="1" i="1" sz="900" spc="-1" strike="noStrike">
                    <a:latin typeface="Palatino Linotype"/>
                  </a:rPr>
                  <a:t>Amount in Ksh (Billions)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493641"/>
        <c:crosses val="autoZero"/>
        <c:crossBetween val="between"/>
        <c:majorUnit val="2"/>
      </c:valAx>
      <c:catAx>
        <c:axId val="411912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511759"/>
        <c:auto val="1"/>
        <c:lblAlgn val="ctr"/>
        <c:lblOffset val="100"/>
        <c:noMultiLvlLbl val="0"/>
      </c:catAx>
      <c:valAx>
        <c:axId val="48511759"/>
        <c:scaling>
          <c:orientation val="minMax"/>
          <c:min val="-0.2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191276"/>
        <c:crosses val="max"/>
        <c:crossBetween val="between"/>
        <c:majorUnit val="0.05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480625"/>
          <c:y val="0.90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i="1" sz="1000" spc="-1" strike="noStrike">
              <a:latin typeface="Palatino Linotype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5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5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5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5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5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106560</xdr:colOff>
      <xdr:row>18</xdr:row>
      <xdr:rowOff>120960</xdr:rowOff>
    </xdr:to>
    <xdr:graphicFrame>
      <xdr:nvGraphicFramePr>
        <xdr:cNvPr id="0" name=""/>
        <xdr:cNvGraphicFramePr/>
      </xdr:nvGraphicFramePr>
      <xdr:xfrm>
        <a:off x="25628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10</xdr:col>
      <xdr:colOff>106200</xdr:colOff>
      <xdr:row>20</xdr:row>
      <xdr:rowOff>24480</xdr:rowOff>
    </xdr:to>
    <xdr:graphicFrame>
      <xdr:nvGraphicFramePr>
        <xdr:cNvPr id="1" name=""/>
        <xdr:cNvGraphicFramePr/>
      </xdr:nvGraphicFramePr>
      <xdr:xfrm>
        <a:off x="35755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529560</xdr:colOff>
      <xdr:row>0</xdr:row>
      <xdr:rowOff>0</xdr:rowOff>
    </xdr:from>
    <xdr:to>
      <xdr:col>13</xdr:col>
      <xdr:colOff>599760</xdr:colOff>
      <xdr:row>18</xdr:row>
      <xdr:rowOff>84960</xdr:rowOff>
    </xdr:to>
    <xdr:graphicFrame>
      <xdr:nvGraphicFramePr>
        <xdr:cNvPr id="2" name=""/>
        <xdr:cNvGraphicFramePr/>
      </xdr:nvGraphicFramePr>
      <xdr:xfrm>
        <a:off x="673524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5400</xdr:colOff>
      <xdr:row>10</xdr:row>
      <xdr:rowOff>142920</xdr:rowOff>
    </xdr:from>
    <xdr:to>
      <xdr:col>10</xdr:col>
      <xdr:colOff>506160</xdr:colOff>
      <xdr:row>30</xdr:row>
      <xdr:rowOff>131400</xdr:rowOff>
    </xdr:to>
    <xdr:graphicFrame>
      <xdr:nvGraphicFramePr>
        <xdr:cNvPr id="3" name=""/>
        <xdr:cNvGraphicFramePr/>
      </xdr:nvGraphicFramePr>
      <xdr:xfrm>
        <a:off x="6470280" y="1857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7</xdr:row>
      <xdr:rowOff>109800</xdr:rowOff>
    </xdr:from>
    <xdr:to>
      <xdr:col>9</xdr:col>
      <xdr:colOff>272520</xdr:colOff>
      <xdr:row>26</xdr:row>
      <xdr:rowOff>159120</xdr:rowOff>
    </xdr:to>
    <xdr:graphicFrame>
      <xdr:nvGraphicFramePr>
        <xdr:cNvPr id="4" name=""/>
        <xdr:cNvGraphicFramePr/>
      </xdr:nvGraphicFramePr>
      <xdr:xfrm>
        <a:off x="4356000" y="1336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115200</xdr:colOff>
      <xdr:row>0</xdr:row>
      <xdr:rowOff>0</xdr:rowOff>
    </xdr:from>
    <xdr:to>
      <xdr:col>12</xdr:col>
      <xdr:colOff>185400</xdr:colOff>
      <xdr:row>18</xdr:row>
      <xdr:rowOff>84960</xdr:rowOff>
    </xdr:to>
    <xdr:graphicFrame>
      <xdr:nvGraphicFramePr>
        <xdr:cNvPr id="5" name=""/>
        <xdr:cNvGraphicFramePr/>
      </xdr:nvGraphicFramePr>
      <xdr:xfrm>
        <a:off x="585360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5.34"/>
    <col collapsed="false" customWidth="false" hidden="false" outlineLevel="0" max="6" min="2" style="1" width="11.52"/>
  </cols>
  <sheetData>
    <row r="1" customFormat="false" ht="13.8" hidden="false" customHeight="false" outlineLevel="0" collapsed="false">
      <c r="A1" s="2" t="s">
        <v>0</v>
      </c>
      <c r="B1" s="2" t="n">
        <v>2015</v>
      </c>
      <c r="C1" s="2" t="n">
        <v>2016</v>
      </c>
      <c r="D1" s="2" t="n">
        <v>2017</v>
      </c>
      <c r="E1" s="2" t="n">
        <v>2018</v>
      </c>
      <c r="F1" s="2" t="n">
        <v>2019</v>
      </c>
    </row>
    <row r="2" customFormat="false" ht="13.8" hidden="false" customHeight="false" outlineLevel="0" collapsed="false">
      <c r="A2" s="3" t="s">
        <v>1</v>
      </c>
      <c r="B2" s="4" t="n">
        <v>42205903</v>
      </c>
      <c r="C2" s="4" t="n">
        <v>44486026</v>
      </c>
      <c r="D2" s="4" t="n">
        <v>44711255</v>
      </c>
      <c r="E2" s="4" t="n">
        <v>46088686</v>
      </c>
      <c r="F2" s="4" t="n">
        <v>46480686</v>
      </c>
    </row>
    <row r="3" customFormat="false" ht="13.8" hidden="false" customHeight="false" outlineLevel="0" collapsed="false">
      <c r="A3" s="3" t="s">
        <v>2</v>
      </c>
      <c r="B3" s="4" t="n">
        <v>197049</v>
      </c>
      <c r="C3" s="4" t="n">
        <v>32878</v>
      </c>
      <c r="D3" s="4" t="n">
        <v>30633</v>
      </c>
      <c r="E3" s="4" t="n">
        <v>14801</v>
      </c>
      <c r="F3" s="4" t="n">
        <v>22000</v>
      </c>
    </row>
    <row r="4" customFormat="false" ht="13.8" hidden="false" customHeight="false" outlineLevel="0" collapsed="false">
      <c r="A4" s="3" t="s">
        <v>3</v>
      </c>
      <c r="B4" s="4" t="n">
        <v>1215788</v>
      </c>
      <c r="C4" s="4" t="n">
        <v>1323320</v>
      </c>
      <c r="D4" s="4" t="n">
        <v>2453117</v>
      </c>
      <c r="E4" s="4" t="n">
        <v>2401702</v>
      </c>
      <c r="F4" s="4" t="n">
        <v>2295642</v>
      </c>
    </row>
    <row r="5" customFormat="false" ht="13.8" hidden="false" customHeight="false" outlineLevel="0" collapsed="false">
      <c r="A5" s="3" t="s">
        <v>4</v>
      </c>
      <c r="B5" s="4" t="n">
        <v>42009466</v>
      </c>
      <c r="C5" s="4" t="n">
        <v>43202882</v>
      </c>
      <c r="D5" s="4" t="n">
        <v>42288781</v>
      </c>
      <c r="E5" s="4" t="n">
        <v>43701790</v>
      </c>
      <c r="F5" s="4" t="n">
        <v>44207040</v>
      </c>
    </row>
    <row r="6" customFormat="false" ht="13.8" hidden="false" customHeight="false" outlineLevel="0" collapsed="false">
      <c r="A6" s="5" t="s">
        <v>5</v>
      </c>
      <c r="B6" s="4" t="n">
        <v>16069186</v>
      </c>
      <c r="C6" s="4" t="n">
        <v>17787104</v>
      </c>
      <c r="D6" s="4" t="n">
        <v>17879907</v>
      </c>
      <c r="E6" s="4" t="n">
        <v>17182561</v>
      </c>
      <c r="F6" s="4" t="n">
        <v>17538111</v>
      </c>
    </row>
    <row r="7" customFormat="false" ht="13.8" hidden="false" customHeight="false" outlineLevel="0" collapsed="false">
      <c r="A7" s="3" t="s">
        <v>6</v>
      </c>
      <c r="B7" s="4" t="n">
        <v>56345</v>
      </c>
      <c r="C7" s="4" t="n">
        <v>159286</v>
      </c>
      <c r="D7" s="4" t="n">
        <v>187217</v>
      </c>
      <c r="E7" s="4" t="n">
        <v>434390</v>
      </c>
      <c r="F7" s="4" t="n">
        <v>434069</v>
      </c>
    </row>
    <row r="8" customFormat="false" ht="13.8" hidden="false" customHeight="false" outlineLevel="0" collapsed="false">
      <c r="A8" s="3" t="s">
        <v>7</v>
      </c>
      <c r="B8" s="4" t="n">
        <v>17624240</v>
      </c>
      <c r="C8" s="4" t="n">
        <v>17864733</v>
      </c>
      <c r="D8" s="4" t="n">
        <v>17250362</v>
      </c>
      <c r="E8" s="4" t="n">
        <v>17508368</v>
      </c>
      <c r="F8" s="4" t="n">
        <v>18340106</v>
      </c>
    </row>
    <row r="9" customFormat="false" ht="13.8" hidden="false" customHeight="false" outlineLevel="0" collapsed="false">
      <c r="A9" s="3" t="s">
        <v>8</v>
      </c>
      <c r="B9" s="4" t="n">
        <v>159286</v>
      </c>
      <c r="C9" s="4" t="n">
        <v>228559</v>
      </c>
      <c r="D9" s="4" t="n">
        <v>245886</v>
      </c>
      <c r="E9" s="4" t="n">
        <v>396288</v>
      </c>
      <c r="F9" s="4" t="n">
        <v>512986</v>
      </c>
    </row>
    <row r="10" customFormat="false" ht="13.8" hidden="false" customHeight="false" outlineLevel="0" collapsed="false">
      <c r="A10" s="3" t="s">
        <v>9</v>
      </c>
      <c r="B10" s="4" t="n">
        <v>40351466</v>
      </c>
      <c r="C10" s="4" t="n">
        <v>43055984</v>
      </c>
      <c r="D10" s="4" t="n">
        <v>42859654</v>
      </c>
      <c r="E10" s="4" t="n">
        <v>43414086</v>
      </c>
      <c r="F10" s="4" t="n">
        <v>43326077</v>
      </c>
    </row>
    <row r="11" customFormat="false" ht="13.8" hidden="false" customHeight="false" outlineLevel="0" collapsed="false">
      <c r="A11" s="3" t="s">
        <v>10</v>
      </c>
      <c r="B11" s="4" t="n">
        <v>25811991</v>
      </c>
      <c r="C11" s="4" t="n">
        <v>27812137</v>
      </c>
      <c r="D11" s="4" t="n">
        <v>26913665</v>
      </c>
      <c r="E11" s="4" t="n">
        <v>27919745</v>
      </c>
      <c r="F11" s="4" t="n">
        <v>31940070</v>
      </c>
    </row>
    <row r="12" customFormat="false" ht="13.8" hidden="false" customHeight="false" outlineLevel="0" collapsed="false">
      <c r="A12" s="3" t="s">
        <v>11</v>
      </c>
      <c r="B12" s="4" t="n">
        <v>4064494</v>
      </c>
      <c r="C12" s="4" t="n">
        <v>4265450</v>
      </c>
      <c r="D12" s="4" t="n">
        <v>4326267</v>
      </c>
      <c r="E12" s="4" t="n">
        <v>4316075</v>
      </c>
      <c r="F12" s="4" t="n">
        <v>3959438</v>
      </c>
    </row>
    <row r="13" customFormat="false" ht="13.8" hidden="false" customHeight="false" outlineLevel="0" collapsed="false">
      <c r="A13" s="3" t="s">
        <v>12</v>
      </c>
      <c r="B13" s="4" t="n">
        <v>12856094</v>
      </c>
      <c r="C13" s="4" t="n">
        <v>13546318</v>
      </c>
      <c r="D13" s="4" t="n">
        <v>13726407</v>
      </c>
      <c r="E13" s="4" t="n">
        <v>14630027</v>
      </c>
      <c r="F13" s="4" t="n">
        <v>14265951</v>
      </c>
    </row>
    <row r="14" customFormat="false" ht="13.8" hidden="false" customHeight="false" outlineLevel="0" collapsed="false">
      <c r="A14" s="3" t="s">
        <v>13</v>
      </c>
      <c r="B14" s="4" t="n">
        <v>-2375722</v>
      </c>
      <c r="C14" s="4" t="n">
        <v>-2471106</v>
      </c>
      <c r="D14" s="4" t="n">
        <v>-1996794</v>
      </c>
      <c r="E14" s="4" t="n">
        <v>-3451768</v>
      </c>
      <c r="F14" s="4" t="n">
        <v>-6839374</v>
      </c>
    </row>
    <row r="15" customFormat="false" ht="13.8" hidden="false" customHeight="false" outlineLevel="0" collapsed="false">
      <c r="A15" s="3" t="s">
        <v>14</v>
      </c>
      <c r="B15" s="4" t="n">
        <v>2468295</v>
      </c>
      <c r="C15" s="4" t="n">
        <v>2157005</v>
      </c>
      <c r="D15" s="4" t="n">
        <v>3017327</v>
      </c>
      <c r="E15" s="4" t="n">
        <v>2530858</v>
      </c>
      <c r="F15" s="4" t="n">
        <v>2922193</v>
      </c>
    </row>
    <row r="16" customFormat="false" ht="13.8" hidden="false" customHeight="false" outlineLevel="0" collapsed="false">
      <c r="A16" s="3" t="s">
        <v>15</v>
      </c>
      <c r="B16" s="4" t="n">
        <v>1063217</v>
      </c>
      <c r="C16" s="4" t="n">
        <v>1094087</v>
      </c>
      <c r="D16" s="4" t="n">
        <v>1827672</v>
      </c>
      <c r="E16" s="4" t="n">
        <v>-920905</v>
      </c>
      <c r="F16" s="4" t="n">
        <v>-3917184</v>
      </c>
    </row>
    <row r="17" customFormat="false" ht="13.8" hidden="false" customHeight="false" outlineLevel="0" collapsed="false">
      <c r="A17" s="2" t="s">
        <v>16</v>
      </c>
      <c r="B17" s="4" t="n">
        <f aca="false">SUM(B12:B13)</f>
        <v>16920588</v>
      </c>
      <c r="C17" s="4" t="n">
        <f aca="false">SUM(C12:C13)</f>
        <v>17811768</v>
      </c>
      <c r="D17" s="4" t="n">
        <f aca="false">SUM(D12:D13)</f>
        <v>18052674</v>
      </c>
      <c r="E17" s="4" t="n">
        <f aca="false">SUM(E12:E13)</f>
        <v>18946102</v>
      </c>
      <c r="F17" s="4" t="n">
        <f aca="false">SUM(F12:F13)</f>
        <v>18225389</v>
      </c>
    </row>
    <row r="18" customFormat="false" ht="13.8" hidden="false" customHeight="false" outlineLevel="0" collapsed="false">
      <c r="A18" s="2" t="s">
        <v>17</v>
      </c>
      <c r="B18" s="4" t="n">
        <f aca="false">SUM(B11:B13)</f>
        <v>42732579</v>
      </c>
      <c r="C18" s="4" t="n">
        <f aca="false">SUM(C11:C13)</f>
        <v>45623905</v>
      </c>
      <c r="D18" s="4" t="n">
        <f aca="false">SUM(D11:D13)</f>
        <v>44966339</v>
      </c>
      <c r="E18" s="4" t="n">
        <f aca="false">SUM(E11:E13)</f>
        <v>46865847</v>
      </c>
      <c r="F18" s="4" t="n">
        <f aca="false">SUM(F11:F13)</f>
        <v>50165459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3.73"/>
    <col collapsed="false" customWidth="true" hidden="false" outlineLevel="0" max="2" min="2" style="1" width="22.08"/>
  </cols>
  <sheetData>
    <row r="1" customFormat="false" ht="13.8" hidden="false" customHeight="false" outlineLevel="0" collapsed="false">
      <c r="A1" s="2" t="s">
        <v>0</v>
      </c>
      <c r="B1" s="2" t="s">
        <v>1</v>
      </c>
    </row>
    <row r="2" customFormat="false" ht="13.8" hidden="false" customHeight="false" outlineLevel="0" collapsed="false">
      <c r="A2" s="2" t="n">
        <v>2015</v>
      </c>
      <c r="B2" s="6" t="n">
        <f aca="false">data!B2/1000000</f>
        <v>42.205903</v>
      </c>
    </row>
    <row r="3" customFormat="false" ht="13.8" hidden="false" customHeight="false" outlineLevel="0" collapsed="false">
      <c r="A3" s="2" t="n">
        <v>2016</v>
      </c>
      <c r="B3" s="6" t="n">
        <f aca="false">data!C2/1000000</f>
        <v>44.486026</v>
      </c>
    </row>
    <row r="4" customFormat="false" ht="13.8" hidden="false" customHeight="false" outlineLevel="0" collapsed="false">
      <c r="A4" s="2" t="n">
        <v>2017</v>
      </c>
      <c r="B4" s="6" t="n">
        <f aca="false">data!D2/1000000</f>
        <v>44.711255</v>
      </c>
    </row>
    <row r="5" customFormat="false" ht="13.8" hidden="false" customHeight="false" outlineLevel="0" collapsed="false">
      <c r="A5" s="2" t="n">
        <v>2018</v>
      </c>
      <c r="B5" s="6" t="n">
        <f aca="false">data!E2/1000000</f>
        <v>46.088686</v>
      </c>
    </row>
    <row r="6" customFormat="false" ht="13.8" hidden="false" customHeight="false" outlineLevel="0" collapsed="false">
      <c r="A6" s="2" t="n">
        <v>2019</v>
      </c>
      <c r="B6" s="6" t="n">
        <f aca="false">data!F2/1000000</f>
        <v>46.480686</v>
      </c>
    </row>
    <row r="9" customFormat="false" ht="13.8" hidden="false" customHeight="false" outlineLevel="0" collapsed="false">
      <c r="A9" s="2"/>
    </row>
    <row r="10" customFormat="false" ht="13.8" hidden="false" customHeight="false" outlineLevel="0" collapsed="false">
      <c r="B10" s="7"/>
    </row>
    <row r="11" customFormat="false" ht="13.8" hidden="false" customHeight="false" outlineLevel="0" collapsed="false">
      <c r="B11" s="7"/>
    </row>
    <row r="12" customFormat="false" ht="13.8" hidden="false" customHeight="false" outlineLevel="0" collapsed="false">
      <c r="B12" s="7"/>
    </row>
    <row r="13" customFormat="false" ht="13.8" hidden="false" customHeight="false" outlineLevel="0" collapsed="false">
      <c r="B13" s="7"/>
    </row>
    <row r="15" customFormat="false" ht="13.8" hidden="false" customHeight="false" outlineLevel="0" collapsed="false">
      <c r="A15" s="2"/>
      <c r="B15" s="8"/>
    </row>
    <row r="17" customFormat="false" ht="13.8" hidden="false" customHeight="false" outlineLevel="0" collapsed="false">
      <c r="B17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6.06"/>
    <col collapsed="false" customWidth="true" hidden="false" outlineLevel="0" max="3" min="3" style="0" width="20.68"/>
  </cols>
  <sheetData>
    <row r="1" customFormat="false" ht="12.8" hidden="false" customHeight="false" outlineLevel="0" collapsed="false">
      <c r="A1" s="9" t="s">
        <v>0</v>
      </c>
      <c r="B1" s="9" t="s">
        <v>10</v>
      </c>
      <c r="C1" s="9" t="s">
        <v>18</v>
      </c>
    </row>
    <row r="2" customFormat="false" ht="12.8" hidden="false" customHeight="false" outlineLevel="0" collapsed="false">
      <c r="A2" s="9" t="n">
        <v>2015</v>
      </c>
      <c r="B2" s="10" t="n">
        <f aca="false">data!B11/1000000</f>
        <v>25.811991</v>
      </c>
      <c r="C2" s="10" t="n">
        <f aca="false">data!B10/1000000</f>
        <v>40.351466</v>
      </c>
    </row>
    <row r="3" customFormat="false" ht="12.8" hidden="false" customHeight="false" outlineLevel="0" collapsed="false">
      <c r="A3" s="9" t="n">
        <v>2016</v>
      </c>
      <c r="B3" s="10" t="n">
        <f aca="false">data!C11/1000000</f>
        <v>27.812137</v>
      </c>
      <c r="C3" s="10" t="n">
        <f aca="false">data!C10/1000000</f>
        <v>43.055984</v>
      </c>
    </row>
    <row r="4" customFormat="false" ht="12.8" hidden="false" customHeight="false" outlineLevel="0" collapsed="false">
      <c r="A4" s="9" t="n">
        <v>2017</v>
      </c>
      <c r="B4" s="10" t="n">
        <f aca="false">data!D11/1000000</f>
        <v>26.913665</v>
      </c>
      <c r="C4" s="10" t="n">
        <f aca="false">data!D10/1000000</f>
        <v>42.859654</v>
      </c>
    </row>
    <row r="5" customFormat="false" ht="12.8" hidden="false" customHeight="false" outlineLevel="0" collapsed="false">
      <c r="A5" s="9" t="n">
        <v>2018</v>
      </c>
      <c r="B5" s="10" t="n">
        <f aca="false">data!E11/1000000</f>
        <v>27.919745</v>
      </c>
      <c r="C5" s="10" t="n">
        <f aca="false">data!E10/1000000</f>
        <v>43.414086</v>
      </c>
    </row>
    <row r="6" customFormat="false" ht="12.8" hidden="false" customHeight="false" outlineLevel="0" collapsed="false">
      <c r="A6" s="9" t="n">
        <v>2019</v>
      </c>
      <c r="B6" s="10" t="n">
        <f aca="false">data!F11/1000000</f>
        <v>31.94007</v>
      </c>
      <c r="C6" s="10" t="n">
        <f aca="false">data!F10/1000000</f>
        <v>43.326077</v>
      </c>
    </row>
    <row r="9" customFormat="false" ht="12.8" hidden="false" customHeight="false" outlineLevel="0" collapsed="false">
      <c r="A9" s="9"/>
    </row>
    <row r="10" customFormat="false" ht="12.8" hidden="false" customHeight="false" outlineLevel="0" collapsed="false">
      <c r="B10" s="11"/>
      <c r="C10" s="11"/>
    </row>
    <row r="11" customFormat="false" ht="12.8" hidden="false" customHeight="false" outlineLevel="0" collapsed="false">
      <c r="B11" s="11"/>
      <c r="C11" s="11"/>
    </row>
    <row r="12" customFormat="false" ht="12.8" hidden="false" customHeight="false" outlineLevel="0" collapsed="false">
      <c r="B12" s="11"/>
      <c r="C12" s="11"/>
    </row>
    <row r="13" customFormat="false" ht="12.8" hidden="false" customHeight="false" outlineLevel="0" collapsed="false">
      <c r="B13" s="11"/>
      <c r="C13" s="11"/>
    </row>
    <row r="15" customFormat="false" ht="12.8" hidden="false" customHeight="false" outlineLevel="0" collapsed="false">
      <c r="A15" s="9"/>
      <c r="B15" s="12"/>
      <c r="C15" s="12"/>
    </row>
    <row r="17" customFormat="false" ht="12.8" hidden="false" customHeight="false" outlineLevel="0" collapsed="false">
      <c r="B17" s="11"/>
      <c r="C17" s="1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8.67"/>
    <col collapsed="false" customWidth="true" hidden="false" outlineLevel="0" max="3" min="3" style="1" width="17.9"/>
    <col collapsed="false" customWidth="true" hidden="false" outlineLevel="0" max="4" min="4" style="0" width="16.82"/>
  </cols>
  <sheetData>
    <row r="1" customFormat="false" ht="13.8" hidden="false" customHeight="false" outlineLevel="0" collapsed="false">
      <c r="A1" s="2" t="s">
        <v>0</v>
      </c>
      <c r="B1" s="2" t="s">
        <v>19</v>
      </c>
      <c r="C1" s="2" t="s">
        <v>18</v>
      </c>
    </row>
    <row r="2" customFormat="false" ht="13.8" hidden="false" customHeight="false" outlineLevel="0" collapsed="false">
      <c r="A2" s="2" t="n">
        <v>2015</v>
      </c>
      <c r="B2" s="4" t="n">
        <f aca="false">data!B11</f>
        <v>25811991</v>
      </c>
      <c r="C2" s="4" t="n">
        <f aca="false">data!B10</f>
        <v>40351466</v>
      </c>
    </row>
    <row r="3" customFormat="false" ht="13.8" hidden="false" customHeight="false" outlineLevel="0" collapsed="false">
      <c r="A3" s="2" t="n">
        <v>2016</v>
      </c>
      <c r="B3" s="4" t="n">
        <f aca="false">data!C11</f>
        <v>27812137</v>
      </c>
      <c r="C3" s="4" t="n">
        <f aca="false">data!E10</f>
        <v>43414086</v>
      </c>
    </row>
    <row r="4" customFormat="false" ht="13.8" hidden="false" customHeight="false" outlineLevel="0" collapsed="false">
      <c r="A4" s="2" t="n">
        <v>2017</v>
      </c>
      <c r="B4" s="4" t="n">
        <f aca="false">data!D11</f>
        <v>26913665</v>
      </c>
      <c r="C4" s="4" t="n">
        <f aca="false">data!D10</f>
        <v>42859654</v>
      </c>
    </row>
    <row r="5" customFormat="false" ht="13.8" hidden="false" customHeight="false" outlineLevel="0" collapsed="false">
      <c r="A5" s="2" t="n">
        <v>2018</v>
      </c>
      <c r="B5" s="4" t="n">
        <f aca="false">data!E11</f>
        <v>27919745</v>
      </c>
      <c r="C5" s="4" t="n">
        <f aca="false">data!E10</f>
        <v>43414086</v>
      </c>
    </row>
    <row r="6" customFormat="false" ht="13.8" hidden="false" customHeight="false" outlineLevel="0" collapsed="false">
      <c r="A6" s="2" t="n">
        <v>2019</v>
      </c>
      <c r="B6" s="4" t="n">
        <f aca="false">data!F11</f>
        <v>31940070</v>
      </c>
      <c r="C6" s="4" t="n">
        <f aca="false">data!F10</f>
        <v>43326077</v>
      </c>
    </row>
    <row r="8" customFormat="false" ht="13.8" hidden="false" customHeight="false" outlineLevel="0" collapsed="false">
      <c r="A8" s="2" t="s">
        <v>0</v>
      </c>
      <c r="B8" s="2" t="s">
        <v>20</v>
      </c>
    </row>
    <row r="9" customFormat="false" ht="13.8" hidden="false" customHeight="false" outlineLevel="0" collapsed="false">
      <c r="A9" s="2" t="n">
        <v>2015</v>
      </c>
      <c r="B9" s="13" t="n">
        <f aca="false">B2/C2</f>
        <v>0.639679138299461</v>
      </c>
    </row>
    <row r="10" customFormat="false" ht="13.8" hidden="false" customHeight="false" outlineLevel="0" collapsed="false">
      <c r="A10" s="2" t="n">
        <v>2016</v>
      </c>
      <c r="B10" s="13" t="n">
        <f aca="false">B3/C3</f>
        <v>0.640624727191078</v>
      </c>
    </row>
    <row r="11" customFormat="false" ht="13.8" hidden="false" customHeight="false" outlineLevel="0" collapsed="false">
      <c r="A11" s="2" t="n">
        <v>2017</v>
      </c>
      <c r="B11" s="13" t="n">
        <f aca="false">B4/C4</f>
        <v>0.62794872305782</v>
      </c>
    </row>
    <row r="12" customFormat="false" ht="13.8" hidden="false" customHeight="false" outlineLevel="0" collapsed="false">
      <c r="A12" s="2" t="n">
        <v>2018</v>
      </c>
      <c r="B12" s="13" t="n">
        <f aca="false">B5/C5</f>
        <v>0.643103369721984</v>
      </c>
    </row>
    <row r="13" customFormat="false" ht="13.8" hidden="false" customHeight="false" outlineLevel="0" collapsed="false">
      <c r="A13" s="2" t="n">
        <v>2019</v>
      </c>
      <c r="B13" s="13" t="n">
        <f aca="false">B6/C6</f>
        <v>0.737201985769448</v>
      </c>
    </row>
    <row r="16" customFormat="false" ht="13.8" hidden="false" customHeight="false" outlineLevel="0" collapsed="false">
      <c r="A16" s="2"/>
      <c r="B16" s="8"/>
    </row>
    <row r="19" customFormat="false" ht="13.8" hidden="false" customHeight="false" outlineLevel="0" collapsed="false">
      <c r="A19" s="2"/>
      <c r="B19" s="2"/>
      <c r="C19" s="2"/>
      <c r="D19" s="9"/>
    </row>
    <row r="20" customFormat="false" ht="13.8" hidden="false" customHeight="false" outlineLevel="0" collapsed="false">
      <c r="A20" s="2"/>
      <c r="B20" s="13"/>
      <c r="C20" s="13"/>
      <c r="D20" s="14"/>
    </row>
    <row r="21" customFormat="false" ht="13.8" hidden="false" customHeight="false" outlineLevel="0" collapsed="false">
      <c r="A21" s="2"/>
      <c r="B21" s="13"/>
      <c r="C21" s="13"/>
      <c r="D21" s="14"/>
    </row>
    <row r="22" customFormat="false" ht="13.8" hidden="false" customHeight="false" outlineLevel="0" collapsed="false">
      <c r="A22" s="2"/>
      <c r="B22" s="13"/>
      <c r="C22" s="13"/>
      <c r="D22" s="14"/>
    </row>
    <row r="23" customFormat="false" ht="13.8" hidden="false" customHeight="false" outlineLevel="0" collapsed="false">
      <c r="A23" s="2"/>
      <c r="B23" s="13"/>
      <c r="C23" s="13"/>
      <c r="D23" s="14"/>
    </row>
    <row r="24" customFormat="false" ht="13.8" hidden="false" customHeight="false" outlineLevel="0" collapsed="false">
      <c r="A24" s="2"/>
      <c r="B24" s="13"/>
      <c r="C24" s="13"/>
      <c r="D24" s="14"/>
    </row>
    <row r="27" customFormat="false" ht="13.8" hidden="false" customHeight="false" outlineLevel="0" collapsed="false">
      <c r="A27" s="2"/>
      <c r="B27" s="8"/>
      <c r="C27" s="8"/>
      <c r="D27" s="1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1.3"/>
    <col collapsed="false" customWidth="true" hidden="false" outlineLevel="0" max="4" min="3" style="0" width="20.83"/>
    <col collapsed="false" customWidth="true" hidden="false" outlineLevel="0" max="5" min="5" style="0" width="17.13"/>
    <col collapsed="false" customWidth="true" hidden="false" outlineLevel="0" max="6" min="6" style="0" width="25.47"/>
    <col collapsed="false" customWidth="true" hidden="false" outlineLevel="0" max="7" min="7" style="0" width="14.51"/>
  </cols>
  <sheetData>
    <row r="1" s="1" customFormat="true" ht="13.8" hidden="false" customHeight="false" outlineLevel="0" collapsed="false">
      <c r="A1" s="2" t="s">
        <v>0</v>
      </c>
      <c r="B1" s="2" t="s">
        <v>21</v>
      </c>
      <c r="C1" s="2" t="s">
        <v>14</v>
      </c>
      <c r="D1" s="2" t="s">
        <v>18</v>
      </c>
      <c r="E1" s="2" t="s">
        <v>22</v>
      </c>
      <c r="F1" s="2" t="s">
        <v>23</v>
      </c>
      <c r="G1" s="2" t="s">
        <v>24</v>
      </c>
    </row>
    <row r="2" s="1" customFormat="true" ht="13.8" hidden="false" customHeight="false" outlineLevel="0" collapsed="false">
      <c r="A2" s="2" t="n">
        <v>2015</v>
      </c>
      <c r="B2" s="4" t="n">
        <f aca="false">data!B18</f>
        <v>42732579</v>
      </c>
      <c r="C2" s="4" t="n">
        <f aca="false">data!B15</f>
        <v>2468295</v>
      </c>
      <c r="D2" s="4" t="n">
        <f aca="false">data!B10</f>
        <v>40351466</v>
      </c>
      <c r="E2" s="13" t="n">
        <f aca="false">B2/D2</f>
        <v>1.05900933066471</v>
      </c>
      <c r="F2" s="13" t="n">
        <f aca="false">C2/D2</f>
        <v>0.0611698965286664</v>
      </c>
      <c r="G2" s="13" t="n">
        <f aca="false">E2-F2</f>
        <v>0.997839434136048</v>
      </c>
    </row>
    <row r="3" s="1" customFormat="true" ht="13.8" hidden="false" customHeight="false" outlineLevel="0" collapsed="false">
      <c r="A3" s="2" t="n">
        <v>2016</v>
      </c>
      <c r="B3" s="4" t="n">
        <f aca="false">data!C18</f>
        <v>45623905</v>
      </c>
      <c r="C3" s="4" t="n">
        <f aca="false">data!C15</f>
        <v>2157005</v>
      </c>
      <c r="D3" s="4" t="n">
        <f aca="false">data!C10</f>
        <v>43055984</v>
      </c>
      <c r="E3" s="13" t="n">
        <f aca="false">B3/D3</f>
        <v>1.05964144263896</v>
      </c>
      <c r="F3" s="13" t="n">
        <f aca="false">C3/D3</f>
        <v>0.0500976821247425</v>
      </c>
      <c r="G3" s="13" t="n">
        <f aca="false">E3-F3</f>
        <v>1.00954376051422</v>
      </c>
    </row>
    <row r="4" s="1" customFormat="true" ht="13.8" hidden="false" customHeight="false" outlineLevel="0" collapsed="false">
      <c r="A4" s="2" t="n">
        <v>2017</v>
      </c>
      <c r="B4" s="4" t="n">
        <f aca="false">data!D18</f>
        <v>44966339</v>
      </c>
      <c r="C4" s="4" t="n">
        <f aca="false">data!D15</f>
        <v>3017327</v>
      </c>
      <c r="D4" s="4" t="n">
        <f aca="false">data!D10</f>
        <v>42859654</v>
      </c>
      <c r="E4" s="13" t="n">
        <f aca="false">B4/D4</f>
        <v>1.04915310328917</v>
      </c>
      <c r="F4" s="13" t="n">
        <f aca="false">C4/D4</f>
        <v>0.0704001716859403</v>
      </c>
      <c r="G4" s="13" t="n">
        <f aca="false">E4-F4</f>
        <v>0.978752931603228</v>
      </c>
    </row>
    <row r="5" s="1" customFormat="true" ht="13.8" hidden="false" customHeight="false" outlineLevel="0" collapsed="false">
      <c r="A5" s="2" t="n">
        <v>2018</v>
      </c>
      <c r="B5" s="4" t="n">
        <f aca="false">data!E18</f>
        <v>46865847</v>
      </c>
      <c r="C5" s="4" t="n">
        <f aca="false">data!E15</f>
        <v>2530858</v>
      </c>
      <c r="D5" s="4" t="n">
        <f aca="false">data!E10</f>
        <v>43414086</v>
      </c>
      <c r="E5" s="13" t="n">
        <f aca="false">B5/D5</f>
        <v>1.07950785834809</v>
      </c>
      <c r="F5" s="13" t="n">
        <f aca="false">C5/D5</f>
        <v>0.058295779853571</v>
      </c>
      <c r="G5" s="13" t="n">
        <f aca="false">E5-F5</f>
        <v>1.02121207849452</v>
      </c>
    </row>
    <row r="6" s="1" customFormat="true" ht="13.8" hidden="false" customHeight="false" outlineLevel="0" collapsed="false">
      <c r="A6" s="2" t="n">
        <v>2019</v>
      </c>
      <c r="B6" s="4" t="n">
        <f aca="false">data!F18</f>
        <v>50165459</v>
      </c>
      <c r="C6" s="4" t="n">
        <f aca="false">data!F15</f>
        <v>2922193</v>
      </c>
      <c r="D6" s="4" t="n">
        <f aca="false">data!F10</f>
        <v>43326077</v>
      </c>
      <c r="E6" s="13" t="n">
        <f aca="false">B6/D6</f>
        <v>1.15785832629158</v>
      </c>
      <c r="F6" s="13" t="n">
        <f aca="false">C6/D6</f>
        <v>0.0674465172556472</v>
      </c>
      <c r="G6" s="13" t="n">
        <f aca="false">E6-F6</f>
        <v>1.09041180903593</v>
      </c>
    </row>
    <row r="7" s="1" customFormat="true" ht="13.8" hidden="false" customHeight="false" outlineLevel="0" collapsed="false"/>
    <row r="10" customFormat="false" ht="12.8" hidden="false" customHeight="false" outlineLevel="0" collapsed="false">
      <c r="D10" s="15"/>
      <c r="E10" s="12"/>
      <c r="F10" s="12"/>
      <c r="G10" s="1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2.23"/>
    <col collapsed="false" customWidth="true" hidden="false" outlineLevel="0" max="3" min="3" style="0" width="27.47"/>
    <col collapsed="false" customWidth="true" hidden="false" outlineLevel="0" max="4" min="4" style="0" width="20.68"/>
  </cols>
  <sheetData>
    <row r="1" s="1" customFormat="true" ht="13.8" hidden="false" customHeight="false" outlineLevel="0" collapsed="false">
      <c r="A1" s="2" t="s">
        <v>0</v>
      </c>
      <c r="B1" s="2" t="s">
        <v>11</v>
      </c>
      <c r="C1" s="2" t="s">
        <v>12</v>
      </c>
      <c r="D1" s="2" t="s">
        <v>18</v>
      </c>
    </row>
    <row r="2" s="1" customFormat="true" ht="13.8" hidden="false" customHeight="false" outlineLevel="0" collapsed="false">
      <c r="A2" s="2" t="n">
        <v>2015</v>
      </c>
      <c r="B2" s="4" t="n">
        <f aca="false">data!B12</f>
        <v>4064494</v>
      </c>
      <c r="C2" s="4" t="n">
        <f aca="false">data!B13</f>
        <v>12856094</v>
      </c>
      <c r="D2" s="4" t="n">
        <f aca="false">data!B10</f>
        <v>40351466</v>
      </c>
    </row>
    <row r="3" s="1" customFormat="true" ht="13.8" hidden="false" customHeight="false" outlineLevel="0" collapsed="false">
      <c r="A3" s="2" t="n">
        <v>2016</v>
      </c>
      <c r="B3" s="4" t="n">
        <f aca="false">data!C12</f>
        <v>4265450</v>
      </c>
      <c r="C3" s="4" t="n">
        <f aca="false">data!C13</f>
        <v>13546318</v>
      </c>
      <c r="D3" s="4" t="n">
        <f aca="false">data!C10</f>
        <v>43055984</v>
      </c>
    </row>
    <row r="4" s="1" customFormat="true" ht="13.8" hidden="false" customHeight="false" outlineLevel="0" collapsed="false">
      <c r="A4" s="2" t="n">
        <v>2017</v>
      </c>
      <c r="B4" s="4" t="n">
        <f aca="false">data!D12</f>
        <v>4326267</v>
      </c>
      <c r="C4" s="4" t="n">
        <f aca="false">data!D13</f>
        <v>13726407</v>
      </c>
      <c r="D4" s="4" t="n">
        <f aca="false">data!D10</f>
        <v>42859654</v>
      </c>
    </row>
    <row r="5" s="1" customFormat="true" ht="13.8" hidden="false" customHeight="false" outlineLevel="0" collapsed="false">
      <c r="A5" s="2" t="n">
        <v>2018</v>
      </c>
      <c r="B5" s="4" t="n">
        <f aca="false">data!E12</f>
        <v>4316075</v>
      </c>
      <c r="C5" s="4" t="n">
        <f aca="false">data!E13</f>
        <v>14630027</v>
      </c>
      <c r="D5" s="4" t="n">
        <f aca="false">data!E10</f>
        <v>43414086</v>
      </c>
    </row>
    <row r="6" s="1" customFormat="true" ht="13.8" hidden="false" customHeight="false" outlineLevel="0" collapsed="false">
      <c r="A6" s="2" t="n">
        <v>2019</v>
      </c>
      <c r="B6" s="4" t="n">
        <f aca="false">data!F12</f>
        <v>3959438</v>
      </c>
      <c r="C6" s="4" t="n">
        <f aca="false">data!F13</f>
        <v>14265951</v>
      </c>
      <c r="D6" s="4" t="n">
        <f aca="false">data!F10</f>
        <v>43326077</v>
      </c>
    </row>
    <row r="7" customFormat="false" ht="13.8" hidden="false" customHeight="false" outlineLevel="0" collapsed="false">
      <c r="A7" s="1"/>
      <c r="B7" s="1"/>
      <c r="C7" s="1"/>
    </row>
    <row r="8" customFormat="false" ht="13.8" hidden="false" customHeight="false" outlineLevel="0" collapsed="false">
      <c r="A8" s="1"/>
      <c r="B8" s="1"/>
      <c r="C8" s="1"/>
    </row>
    <row r="9" customFormat="false" ht="13.8" hidden="false" customHeight="false" outlineLevel="0" collapsed="false">
      <c r="A9" s="2" t="s">
        <v>0</v>
      </c>
      <c r="B9" s="16" t="s">
        <v>25</v>
      </c>
      <c r="C9" s="16" t="s">
        <v>26</v>
      </c>
    </row>
    <row r="10" customFormat="false" ht="13.8" hidden="false" customHeight="false" outlineLevel="0" collapsed="false">
      <c r="A10" s="2" t="n">
        <v>2015</v>
      </c>
      <c r="B10" s="13" t="n">
        <f aca="false">B2/D2</f>
        <v>0.100727294517627</v>
      </c>
      <c r="C10" s="13" t="n">
        <f aca="false">C2/D2</f>
        <v>0.318602897847627</v>
      </c>
    </row>
    <row r="11" customFormat="false" ht="13.8" hidden="false" customHeight="false" outlineLevel="0" collapsed="false">
      <c r="A11" s="2" t="n">
        <v>2016</v>
      </c>
      <c r="B11" s="13" t="n">
        <f aca="false">B3/D3</f>
        <v>0.0990675303112339</v>
      </c>
      <c r="C11" s="13" t="n">
        <f aca="false">C3/D3</f>
        <v>0.314621029216287</v>
      </c>
    </row>
    <row r="12" customFormat="false" ht="13.8" hidden="false" customHeight="false" outlineLevel="0" collapsed="false">
      <c r="A12" s="2" t="n">
        <v>2017</v>
      </c>
      <c r="B12" s="13" t="n">
        <f aca="false">B4/D4</f>
        <v>0.100940315570443</v>
      </c>
      <c r="C12" s="13" t="n">
        <f aca="false">C4/D4</f>
        <v>0.320264064660905</v>
      </c>
    </row>
    <row r="13" customFormat="false" ht="13.8" hidden="false" customHeight="false" outlineLevel="0" collapsed="false">
      <c r="A13" s="2" t="n">
        <v>2018</v>
      </c>
      <c r="B13" s="13" t="n">
        <f aca="false">B5/D5</f>
        <v>0.0994164658908171</v>
      </c>
      <c r="C13" s="13" t="n">
        <f aca="false">C5/D5</f>
        <v>0.336988022735294</v>
      </c>
    </row>
    <row r="14" customFormat="false" ht="13.8" hidden="false" customHeight="false" outlineLevel="0" collapsed="false">
      <c r="A14" s="2" t="n">
        <v>2019</v>
      </c>
      <c r="B14" s="13" t="n">
        <f aca="false">B6/D6</f>
        <v>0.0913869492499863</v>
      </c>
      <c r="C14" s="13" t="n">
        <f aca="false">C6/D6</f>
        <v>0.329269391272143</v>
      </c>
    </row>
    <row r="15" customFormat="false" ht="13.8" hidden="false" customHeight="false" outlineLevel="0" collapsed="false">
      <c r="A15" s="1"/>
      <c r="B15" s="1"/>
      <c r="C15" s="1"/>
    </row>
    <row r="17" customFormat="false" ht="12.8" hidden="false" customHeight="false" outlineLevel="0" collapsed="false">
      <c r="A17" s="9"/>
      <c r="B17" s="12"/>
      <c r="C17" s="1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2.94"/>
    <col collapsed="false" customWidth="true" hidden="false" outlineLevel="0" max="3" min="3" style="1" width="19.3"/>
    <col collapsed="false" customWidth="true" hidden="false" outlineLevel="0" max="4" min="4" style="1" width="16.06"/>
  </cols>
  <sheetData>
    <row r="1" customFormat="false" ht="13.8" hidden="false" customHeight="false" outlineLevel="0" collapsed="false">
      <c r="A1" s="2" t="s">
        <v>0</v>
      </c>
      <c r="B1" s="2" t="s">
        <v>27</v>
      </c>
      <c r="C1" s="2" t="s">
        <v>18</v>
      </c>
      <c r="D1" s="2" t="s">
        <v>28</v>
      </c>
    </row>
    <row r="2" customFormat="false" ht="13.8" hidden="false" customHeight="false" outlineLevel="0" collapsed="false">
      <c r="A2" s="2" t="n">
        <v>2015</v>
      </c>
      <c r="B2" s="6" t="n">
        <f aca="false">data!B14/1000000</f>
        <v>-2.375722</v>
      </c>
      <c r="C2" s="6" t="n">
        <f aca="false">data!B10/1000000</f>
        <v>40.351466</v>
      </c>
      <c r="D2" s="13" t="n">
        <f aca="false">B2/C2</f>
        <v>-0.058875729570767</v>
      </c>
      <c r="E2" s="11"/>
    </row>
    <row r="3" customFormat="false" ht="13.8" hidden="false" customHeight="false" outlineLevel="0" collapsed="false">
      <c r="A3" s="2" t="n">
        <v>2016</v>
      </c>
      <c r="B3" s="6" t="n">
        <f aca="false">data!C14/1000000</f>
        <v>-2.471106</v>
      </c>
      <c r="C3" s="6" t="n">
        <f aca="false">data!C10/1000000</f>
        <v>43.055984</v>
      </c>
      <c r="D3" s="13" t="n">
        <f aca="false">B3/C3</f>
        <v>-0.0573928585629352</v>
      </c>
      <c r="E3" s="11"/>
    </row>
    <row r="4" customFormat="false" ht="13.8" hidden="false" customHeight="false" outlineLevel="0" collapsed="false">
      <c r="A4" s="2" t="n">
        <v>2017</v>
      </c>
      <c r="B4" s="6" t="n">
        <f aca="false">data!D14/1000000</f>
        <v>-1.996794</v>
      </c>
      <c r="C4" s="6" t="n">
        <f aca="false">data!D10/1000000</f>
        <v>42.859654</v>
      </c>
      <c r="D4" s="13" t="n">
        <f aca="false">B4/C4</f>
        <v>-0.0465891301875652</v>
      </c>
      <c r="E4" s="11"/>
    </row>
    <row r="5" customFormat="false" ht="13.8" hidden="false" customHeight="false" outlineLevel="0" collapsed="false">
      <c r="A5" s="2" t="n">
        <v>2018</v>
      </c>
      <c r="B5" s="6" t="n">
        <f aca="false">data!E14/1000000</f>
        <v>-3.451768</v>
      </c>
      <c r="C5" s="6" t="n">
        <f aca="false">data!E10/1000000</f>
        <v>43.414086</v>
      </c>
      <c r="D5" s="13" t="n">
        <f aca="false">B5/C5</f>
        <v>-0.0795080195860855</v>
      </c>
      <c r="E5" s="11"/>
    </row>
    <row r="6" customFormat="false" ht="13.8" hidden="false" customHeight="false" outlineLevel="0" collapsed="false">
      <c r="A6" s="2" t="n">
        <v>2019</v>
      </c>
      <c r="B6" s="6" t="n">
        <f aca="false">data!F14/1000000</f>
        <v>-6.839374</v>
      </c>
      <c r="C6" s="6" t="n">
        <f aca="false">data!F10/1000000</f>
        <v>43.326077</v>
      </c>
      <c r="D6" s="13" t="n">
        <f aca="false">B6/C6</f>
        <v>-0.157858141645273</v>
      </c>
      <c r="E6" s="11"/>
    </row>
    <row r="8" customFormat="false" ht="13.8" hidden="false" customHeight="false" outlineLevel="0" collapsed="false">
      <c r="B8" s="7"/>
    </row>
    <row r="10" customFormat="false" ht="13.8" hidden="false" customHeight="false" outlineLevel="0" collapsed="false">
      <c r="C10" s="2"/>
      <c r="D10" s="8"/>
    </row>
    <row r="16" customFormat="false" ht="13.8" hidden="false" customHeight="false" outlineLevel="0" collapsed="false">
      <c r="A16" s="7"/>
    </row>
    <row r="19" customFormat="false" ht="13.8" hidden="false" customHeight="false" outlineLevel="0" collapsed="false">
      <c r="A19" s="2"/>
      <c r="B19" s="2"/>
      <c r="C19" s="2"/>
      <c r="D19" s="2"/>
    </row>
    <row r="20" customFormat="false" ht="13.8" hidden="false" customHeight="false" outlineLevel="0" collapsed="false">
      <c r="A20" s="2"/>
      <c r="B20" s="6"/>
      <c r="C20" s="6"/>
      <c r="D20" s="6"/>
    </row>
    <row r="21" customFormat="false" ht="13.8" hidden="false" customHeight="false" outlineLevel="0" collapsed="false">
      <c r="A21" s="2"/>
      <c r="B21" s="6"/>
      <c r="C21" s="6"/>
      <c r="D21" s="6"/>
    </row>
    <row r="22" customFormat="false" ht="13.8" hidden="false" customHeight="false" outlineLevel="0" collapsed="false">
      <c r="A22" s="2"/>
      <c r="B22" s="6"/>
      <c r="C22" s="6"/>
      <c r="D22" s="6"/>
    </row>
    <row r="23" customFormat="false" ht="13.8" hidden="false" customHeight="false" outlineLevel="0" collapsed="false">
      <c r="A23" s="2"/>
      <c r="B23" s="6"/>
      <c r="C23" s="6"/>
      <c r="D23" s="6"/>
    </row>
    <row r="24" customFormat="false" ht="13.8" hidden="false" customHeight="false" outlineLevel="0" collapsed="false">
      <c r="A24" s="2"/>
      <c r="B24" s="6"/>
      <c r="C24" s="6"/>
      <c r="D24" s="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2020-11-03T13:08:03Z</dcterms:created>
  <dc:creator/>
  <dc:description/>
  <dc:language>en-US</dc:language>
  <cp:lastModifiedBy/>
  <dcterms:modified xsi:type="dcterms:W3CDTF">2021-05-17T15:02:44Z</dcterms:modified>
  <cp:revision>21</cp:revision>
  <dc:subject/>
  <dc:title/>
</cp:coreProperties>
</file>