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OneDrive\Ambiente de Trabalho\WorkStation\D.A\Materials\"/>
    </mc:Choice>
  </mc:AlternateContent>
  <xr:revisionPtr revIDLastSave="0" documentId="13_ncr:1_{72CA0D00-E2F3-4AAD-A278-7A77E5606E80}" xr6:coauthVersionLast="47" xr6:coauthVersionMax="47" xr10:uidLastSave="{00000000-0000-0000-0000-000000000000}"/>
  <bookViews>
    <workbookView xWindow="-108" yWindow="-108" windowWidth="23256" windowHeight="13176" firstSheet="10" activeTab="1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  <sheet name="XLookup" sheetId="14" r:id="rId12"/>
    <sheet name="XLookup Multiple Rows" sheetId="15" r:id="rId13"/>
    <sheet name="XLookup Exact Match" sheetId="16" r:id="rId14"/>
    <sheet name="XLookup Search Order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7" l="1"/>
  <c r="N9" i="17"/>
  <c r="N8" i="17"/>
  <c r="N7" i="17"/>
  <c r="N6" i="17"/>
  <c r="N5" i="17"/>
  <c r="N4" i="17"/>
  <c r="N3" i="17"/>
  <c r="N2" i="17"/>
  <c r="B4" i="16"/>
  <c r="B6" i="16"/>
  <c r="B5" i="16"/>
  <c r="B3" i="16"/>
  <c r="B2" i="16"/>
  <c r="O10" i="16"/>
  <c r="O9" i="16"/>
  <c r="O8" i="16"/>
  <c r="O7" i="16"/>
  <c r="O6" i="16"/>
  <c r="O5" i="16"/>
  <c r="O4" i="16"/>
  <c r="O3" i="16"/>
  <c r="O2" i="16"/>
  <c r="B5" i="15" a="1"/>
  <c r="B5" i="15" s="1"/>
  <c r="B3" i="15" a="1"/>
  <c r="B3" i="15" s="1"/>
  <c r="B4" i="15" a="1"/>
  <c r="B4" i="15" s="1"/>
  <c r="B6" i="15" a="1"/>
  <c r="B6" i="15" s="1"/>
  <c r="B2" i="15" a="1"/>
  <c r="B2" i="15" s="1"/>
  <c r="P10" i="15"/>
  <c r="P9" i="15"/>
  <c r="P8" i="15"/>
  <c r="P7" i="15"/>
  <c r="P6" i="15"/>
  <c r="P5" i="15"/>
  <c r="P4" i="15"/>
  <c r="P3" i="15"/>
  <c r="P2" i="15"/>
  <c r="B5" i="14"/>
  <c r="B4" i="14"/>
  <c r="B3" i="14"/>
  <c r="B6" i="14"/>
  <c r="B2" i="14"/>
  <c r="P3" i="14"/>
  <c r="P4" i="14"/>
  <c r="P5" i="14"/>
  <c r="P6" i="14"/>
  <c r="P7" i="14"/>
  <c r="P8" i="14"/>
  <c r="P9" i="14"/>
  <c r="P10" i="14"/>
  <c r="P2" i="14"/>
  <c r="K3" i="1"/>
  <c r="K4" i="1"/>
  <c r="K5" i="1"/>
  <c r="K6" i="1"/>
  <c r="K7" i="1"/>
  <c r="K8" i="1"/>
  <c r="K9" i="1"/>
  <c r="K10" i="1"/>
  <c r="K3" i="13"/>
  <c r="K4" i="13"/>
  <c r="K5" i="13"/>
  <c r="K6" i="13"/>
  <c r="K7" i="13"/>
  <c r="K8" i="13"/>
  <c r="K9" i="13"/>
  <c r="K10" i="13"/>
  <c r="J2" i="13"/>
  <c r="K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L2" i="7" a="1"/>
  <c r="L2" i="7" s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<sst xmlns="http://schemas.openxmlformats.org/spreadsheetml/2006/main" count="908" uniqueCount="103">
  <si>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</si>
  <si>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</si>
  <si>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</si>
  <si>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</si>
  <si>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</si>
  <si>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</si>
  <si>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</si>
  <si>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</si>
  <si>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</si>
  <si>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</si>
  <si>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</si>
  <si>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</si>
  <si>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</si>
  <si>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</si>
  <si>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</si>
  <si>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</si>
  <si>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</si>
  <si>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</si>
  <si>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</si>
  <si>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</si>
  <si>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</si>
  <si>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</si>
  <si>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</si>
  <si>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</si>
  <si>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</si>
  <si>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</si>
  <si>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</si>
  <si>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</si>
  <si>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</si>
  <si>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</si>
  <si>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</si>
  <si>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</si>
  <si>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</si>
  <si>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</si>
  <si>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</si>
  <si>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</si>
  <si>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</si>
  <si>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</si>
  <si>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</si>
  <si>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</si>
  <si>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</si>
  <si>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</si>
  <si>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</si>
  <si>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</si>
  <si>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</si>
  <si>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</si>
  <si>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</si>
  <si>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</si>
  <si>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</si>
  <si>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</si>
  <si>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</si>
  <si>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</si>
  <si>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</si>
  <si>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</si>
  <si>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</si>
  <si>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</si>
  <si>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</si>
  <si>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</si>
  <si>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</si>
  <si>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</si>
  <si>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</si>
  <si>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</si>
  <si>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</si>
  <si>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</si>
  <si>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</si>
  <si>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</si>
  <si>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</si>
  <si>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</si>
  <si>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</si>
  <si>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</si>
  <si>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</si>
  <si>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</si>
  <si>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</si>
  <si>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</si>
  <si>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</si>
  <si>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</si>
  <si>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</si>
  <si>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</si>
  <si>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</si>
  <si>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</si>
  <si>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</si>
  <si>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</si>
  <si>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</si>
  <si>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</si>
  <si>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</si>
  <si>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</si>
  <si>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</si>
  <si>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</si>
  <si>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5-6-2001</t>
  </si>
  <si>
    <t>Fullname</t>
  </si>
  <si>
    <t>Toby Flenderson</t>
  </si>
  <si>
    <t>Pam Beasley</t>
  </si>
  <si>
    <t>Dwight Schrute</t>
  </si>
  <si>
    <t>Jim Halpert</t>
  </si>
  <si>
    <t>Michael Scott</t>
  </si>
  <si>
    <t>Angela Martin</t>
  </si>
  <si>
    <t>Meredith Palmer</t>
  </si>
  <si>
    <t>Stanley Hudson</t>
  </si>
  <si>
    <t>Kevin Malone</t>
  </si>
  <si>
    <t>Toby Flender</t>
  </si>
  <si>
    <t xml:space="preserve">Jim </t>
  </si>
  <si>
    <t>Michael Sc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</si>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</sst>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10" zoomScaleNormal="110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tr" cm="1">
        <f t="array" ref="J2:J10">IF(D2:D10 &gt; 30, "Old", "Young")</f>
        <v>Young</v>
      </c>
      <c r="K2" t="e" cm="1">
        <f t="array" ref="K2:K10">_xlfn.IFS(F2:F10 = "Regional Manager", "Best Boss", F2:F10 = "Receptionist", "Gorgeous")</f>
        <v>#N/A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Gorgeous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e">
        <v>#N/A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Best Boss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e">
        <v>#N/A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  <c r="L2" t="str" cm="1">
        <f t="array" ref="L2:L10">TEXT(J2:J10, "dd/mm/yyyy")</f>
        <v>11/02/2001</v>
      </c>
      <c r="M2" t="str" cm="1">
        <f t="array" ref="M2:M10">RIGHT(L2:L10,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zoomScale="110" zoomScaleNormal="110" workbookViewId="0">
      <selection activeCell="K2" sqref="K2:K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32.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 ".", C2, "@dunderMifflin.com")</f>
        <v>Jim.Halpert@dunderMifflin.com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  <c r="K3" t="str">
        <f t="shared" ref="K3:K10" si="1">CONCATENATE(B3, ".", C3, "@dunderMifflin.com")</f>
        <v>Pam.Beasley@dunderMifflin.com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Dwight.Schrute@dunderMifflin.com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Angela.Martin@dunderMifflin.com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Toby.Flenderson@dunderMifflin.com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Michael.Scott@dunderMifflin.com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Meredith.Palmer@dunderMifflin.com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Stanley.Hudson@dunderMifflin.com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Kevin.Malone@dunderMifflin.com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L2" t="str" cm="1">
        <f t="array" ref="L2:L10">SUBSTITUTE(H2:H10, "-", 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88</v>
      </c>
      <c r="I6" s="3" t="s">
        <v>60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88</v>
      </c>
      <c r="I7" s="3" t="s">
        <v>61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L10" t="str">
        <v>8/10/2003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I2" sqref="I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  <col min="10" max="10" width="9.88671875" customWidth="1"/>
    <col min="11" max="11" width="13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 H2)</f>
        <v>5056</v>
      </c>
      <c r="K2">
        <f>NETWORKDAYS(H2, 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 H3)</f>
        <v>5851</v>
      </c>
      <c r="K3">
        <f t="shared" ref="K3:K10" si="1">NETWORKDAYS(H3, 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0052-C161-4AE1-91D0-ED7AADF0BE9A}">
  <dimension ref="A1:P10"/>
  <sheetViews>
    <sheetView topLeftCell="B1" workbookViewId="0">
      <selection sqref="A1:P1048576"/>
    </sheetView>
  </sheetViews>
  <sheetFormatPr defaultRowHeight="14.4" x14ac:dyDescent="0.3"/>
  <cols>
    <col min="1" max="1" width="14.21875" customWidth="1"/>
    <col min="2" max="2" width="31.6640625" customWidth="1"/>
    <col min="8" max="8" width="9.5546875" customWidth="1"/>
    <col min="9" max="9" width="17.5546875" customWidth="1"/>
    <col min="14" max="14" width="14.44140625" customWidth="1"/>
    <col min="15" max="15" width="13.33203125" customWidth="1"/>
    <col min="16" max="16" width="30.21875" customWidth="1"/>
  </cols>
  <sheetData>
    <row r="1" spans="1:16" x14ac:dyDescent="0.3">
      <c r="A1" t="s">
        <v>89</v>
      </c>
      <c r="B1" t="s">
        <v>38</v>
      </c>
      <c r="F1" t="s">
        <v>20</v>
      </c>
      <c r="G1" t="s">
        <v>0</v>
      </c>
      <c r="H1" t="s">
        <v>1</v>
      </c>
      <c r="I1" t="s">
        <v>89</v>
      </c>
      <c r="J1" t="s">
        <v>23</v>
      </c>
      <c r="K1" t="s">
        <v>24</v>
      </c>
      <c r="L1" t="s">
        <v>21</v>
      </c>
      <c r="M1" s="2" t="s">
        <v>22</v>
      </c>
      <c r="N1" t="s">
        <v>36</v>
      </c>
      <c r="O1" t="s">
        <v>37</v>
      </c>
      <c r="P1" t="s">
        <v>38</v>
      </c>
    </row>
    <row r="2" spans="1:16" x14ac:dyDescent="0.3">
      <c r="A2" t="s">
        <v>90</v>
      </c>
      <c r="B2" t="str">
        <f>_xlfn.XLOOKUP(A2, I2:I10, P2:P10)</f>
        <v>Toby.Flenderson@dunderMifflin.com</v>
      </c>
      <c r="F2">
        <v>1001</v>
      </c>
      <c r="G2" t="s">
        <v>2</v>
      </c>
      <c r="H2" t="s">
        <v>3</v>
      </c>
      <c r="I2" t="s">
        <v>93</v>
      </c>
      <c r="J2">
        <v>30</v>
      </c>
      <c r="K2" t="s">
        <v>26</v>
      </c>
      <c r="L2" t="s">
        <v>25</v>
      </c>
      <c r="M2" s="2">
        <v>45000</v>
      </c>
      <c r="N2" s="3" t="s">
        <v>48</v>
      </c>
      <c r="O2" s="3" t="s">
        <v>56</v>
      </c>
      <c r="P2" t="str">
        <f>CONCATENATE(G2, ".", H2, "@dunderMifflin.com")</f>
        <v>Jim.Halpert@dunderMifflin.com</v>
      </c>
    </row>
    <row r="3" spans="1:16" x14ac:dyDescent="0.3">
      <c r="A3" t="s">
        <v>91</v>
      </c>
      <c r="B3" t="str">
        <f t="shared" ref="B3:B6" si="0">_xlfn.XLOOKUP(A3, I3:I11, P3:P11)</f>
        <v>Pam.Beasley@dunderMifflin.com</v>
      </c>
      <c r="F3">
        <v>1002</v>
      </c>
      <c r="G3" t="s">
        <v>4</v>
      </c>
      <c r="H3" t="s">
        <v>5</v>
      </c>
      <c r="I3" t="s">
        <v>91</v>
      </c>
      <c r="J3">
        <v>30</v>
      </c>
      <c r="K3" t="s">
        <v>28</v>
      </c>
      <c r="L3" t="s">
        <v>27</v>
      </c>
      <c r="M3" s="2">
        <v>36000</v>
      </c>
      <c r="N3" s="3" t="s">
        <v>49</v>
      </c>
      <c r="O3" s="3" t="s">
        <v>57</v>
      </c>
      <c r="P3" t="str">
        <f t="shared" ref="P3:P10" si="1">CONCATENATE(G3, ".", H3, "@dunderMifflin.com")</f>
        <v>Pam.Beasley@dunderMifflin.com</v>
      </c>
    </row>
    <row r="4" spans="1:16" x14ac:dyDescent="0.3">
      <c r="A4" t="s">
        <v>92</v>
      </c>
      <c r="B4" t="str">
        <f>_xlfn.XLOOKUP(A4, I4:I12, P4:P12)</f>
        <v>Dwight.Schrute@dunderMifflin.com</v>
      </c>
      <c r="F4">
        <v>1003</v>
      </c>
      <c r="G4" t="s">
        <v>6</v>
      </c>
      <c r="H4" t="s">
        <v>7</v>
      </c>
      <c r="I4" t="s">
        <v>92</v>
      </c>
      <c r="J4">
        <v>29</v>
      </c>
      <c r="K4" t="s">
        <v>26</v>
      </c>
      <c r="L4" t="s">
        <v>25</v>
      </c>
      <c r="M4" s="2">
        <v>63000</v>
      </c>
      <c r="N4" s="3" t="s">
        <v>50</v>
      </c>
      <c r="O4" s="3" t="s">
        <v>58</v>
      </c>
      <c r="P4" t="str">
        <f t="shared" si="1"/>
        <v>Dwight.Schrute@dunderMifflin.com</v>
      </c>
    </row>
    <row r="5" spans="1:16" x14ac:dyDescent="0.3">
      <c r="A5" t="s">
        <v>93</v>
      </c>
      <c r="B5" t="str">
        <f>_xlfn.XLOOKUP(A5, I2:I10, P2:P10)</f>
        <v>Jim.Halpert@dunderMifflin.com</v>
      </c>
      <c r="F5">
        <v>1004</v>
      </c>
      <c r="G5" t="s">
        <v>13</v>
      </c>
      <c r="H5" t="s">
        <v>12</v>
      </c>
      <c r="I5" t="s">
        <v>95</v>
      </c>
      <c r="J5">
        <v>31</v>
      </c>
      <c r="K5" t="s">
        <v>28</v>
      </c>
      <c r="L5" t="s">
        <v>29</v>
      </c>
      <c r="M5" s="2">
        <v>47000</v>
      </c>
      <c r="N5" s="3" t="s">
        <v>51</v>
      </c>
      <c r="O5" s="3" t="s">
        <v>59</v>
      </c>
      <c r="P5" t="str">
        <f t="shared" si="1"/>
        <v>Angela.Martin@dunderMifflin.com</v>
      </c>
    </row>
    <row r="6" spans="1:16" x14ac:dyDescent="0.3">
      <c r="A6" t="s">
        <v>94</v>
      </c>
      <c r="B6" t="str">
        <f t="shared" si="0"/>
        <v>Michael.Scott@dunderMifflin.com</v>
      </c>
      <c r="F6">
        <v>1005</v>
      </c>
      <c r="G6" t="s">
        <v>14</v>
      </c>
      <c r="H6" t="s">
        <v>15</v>
      </c>
      <c r="I6" t="s">
        <v>90</v>
      </c>
      <c r="J6">
        <v>32</v>
      </c>
      <c r="K6" t="s">
        <v>26</v>
      </c>
      <c r="L6" t="s">
        <v>30</v>
      </c>
      <c r="M6" s="2">
        <v>50000</v>
      </c>
      <c r="N6" s="3" t="s">
        <v>52</v>
      </c>
      <c r="O6" s="3" t="s">
        <v>60</v>
      </c>
      <c r="P6" t="str">
        <f t="shared" si="1"/>
        <v>Toby.Flenderson@dunderMifflin.com</v>
      </c>
    </row>
    <row r="7" spans="1:16" x14ac:dyDescent="0.3">
      <c r="F7">
        <v>1006</v>
      </c>
      <c r="G7" t="s">
        <v>8</v>
      </c>
      <c r="H7" t="s">
        <v>9</v>
      </c>
      <c r="I7" t="s">
        <v>94</v>
      </c>
      <c r="J7">
        <v>35</v>
      </c>
      <c r="K7" t="s">
        <v>26</v>
      </c>
      <c r="L7" t="s">
        <v>31</v>
      </c>
      <c r="M7" s="2">
        <v>65000</v>
      </c>
      <c r="N7" s="3" t="s">
        <v>52</v>
      </c>
      <c r="O7" s="3" t="s">
        <v>61</v>
      </c>
      <c r="P7" t="str">
        <f t="shared" si="1"/>
        <v>Michael.Scott@dunderMifflin.com</v>
      </c>
    </row>
    <row r="8" spans="1:16" x14ac:dyDescent="0.3">
      <c r="F8">
        <v>1007</v>
      </c>
      <c r="G8" t="s">
        <v>33</v>
      </c>
      <c r="H8" t="s">
        <v>34</v>
      </c>
      <c r="I8" t="s">
        <v>96</v>
      </c>
      <c r="J8">
        <v>32</v>
      </c>
      <c r="K8" t="s">
        <v>28</v>
      </c>
      <c r="L8" t="s">
        <v>32</v>
      </c>
      <c r="M8" s="2">
        <v>41000</v>
      </c>
      <c r="N8" s="3" t="s">
        <v>53</v>
      </c>
      <c r="O8" s="3" t="s">
        <v>61</v>
      </c>
      <c r="P8" t="str">
        <f t="shared" si="1"/>
        <v>Meredith.Palmer@dunderMifflin.com</v>
      </c>
    </row>
    <row r="9" spans="1:16" x14ac:dyDescent="0.3">
      <c r="F9">
        <v>1008</v>
      </c>
      <c r="G9" t="s">
        <v>16</v>
      </c>
      <c r="H9" t="s">
        <v>17</v>
      </c>
      <c r="I9" t="s">
        <v>97</v>
      </c>
      <c r="J9">
        <v>38</v>
      </c>
      <c r="K9" t="s">
        <v>26</v>
      </c>
      <c r="L9" t="s">
        <v>25</v>
      </c>
      <c r="M9" s="2">
        <v>48000</v>
      </c>
      <c r="N9" s="3" t="s">
        <v>54</v>
      </c>
      <c r="O9" s="3" t="s">
        <v>62</v>
      </c>
      <c r="P9" t="str">
        <f t="shared" si="1"/>
        <v>Stanley.Hudson@dunderMifflin.com</v>
      </c>
    </row>
    <row r="10" spans="1:16" x14ac:dyDescent="0.3">
      <c r="F10">
        <v>1009</v>
      </c>
      <c r="G10" t="s">
        <v>10</v>
      </c>
      <c r="H10" t="s">
        <v>11</v>
      </c>
      <c r="I10" t="s">
        <v>98</v>
      </c>
      <c r="J10">
        <v>31</v>
      </c>
      <c r="K10" t="s">
        <v>26</v>
      </c>
      <c r="L10" t="s">
        <v>29</v>
      </c>
      <c r="M10" s="2">
        <v>42000</v>
      </c>
      <c r="N10" s="3" t="s">
        <v>55</v>
      </c>
      <c r="O10" s="3" t="s">
        <v>62</v>
      </c>
      <c r="P10" t="str">
        <f t="shared" si="1"/>
        <v>Kevin.Malone@dunderMifflin.com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8073-A719-4968-B962-0FA7F5593A0F}">
  <dimension ref="A1:P10"/>
  <sheetViews>
    <sheetView topLeftCell="B1" workbookViewId="0">
      <selection sqref="A1:P1048576"/>
    </sheetView>
  </sheetViews>
  <sheetFormatPr defaultRowHeight="14.4" x14ac:dyDescent="0.3"/>
  <cols>
    <col min="1" max="1" width="14.21875" customWidth="1"/>
    <col min="2" max="2" width="9.77734375" customWidth="1"/>
    <col min="3" max="3" width="31.6640625" customWidth="1"/>
    <col min="8" max="8" width="9.5546875" customWidth="1"/>
    <col min="9" max="9" width="17.5546875" customWidth="1"/>
    <col min="14" max="14" width="14.44140625" customWidth="1"/>
    <col min="15" max="15" width="13.33203125" customWidth="1"/>
    <col min="16" max="16" width="30.21875" customWidth="1"/>
  </cols>
  <sheetData>
    <row r="1" spans="1:16" x14ac:dyDescent="0.3">
      <c r="A1" t="s">
        <v>89</v>
      </c>
      <c r="B1" t="s">
        <v>37</v>
      </c>
      <c r="C1" t="s">
        <v>38</v>
      </c>
      <c r="F1" t="s">
        <v>20</v>
      </c>
      <c r="G1" t="s">
        <v>0</v>
      </c>
      <c r="H1" t="s">
        <v>1</v>
      </c>
      <c r="I1" t="s">
        <v>89</v>
      </c>
      <c r="J1" t="s">
        <v>23</v>
      </c>
      <c r="K1" t="s">
        <v>24</v>
      </c>
      <c r="L1" t="s">
        <v>21</v>
      </c>
      <c r="M1" s="2" t="s">
        <v>22</v>
      </c>
      <c r="N1" t="s">
        <v>36</v>
      </c>
      <c r="O1" t="s">
        <v>37</v>
      </c>
      <c r="P1" t="s">
        <v>38</v>
      </c>
    </row>
    <row r="2" spans="1:16" x14ac:dyDescent="0.3">
      <c r="A2" t="s">
        <v>90</v>
      </c>
      <c r="B2" t="str" cm="1">
        <f t="array" ref="B2:C2">_xlfn.XLOOKUP(A2,I2:I10,O2:P10)</f>
        <v>8/30/2017</v>
      </c>
      <c r="C2" t="str">
        <v>Toby.Flenderson@dunderMifflin.com</v>
      </c>
      <c r="F2">
        <v>1001</v>
      </c>
      <c r="G2" t="s">
        <v>2</v>
      </c>
      <c r="H2" t="s">
        <v>3</v>
      </c>
      <c r="I2" t="s">
        <v>93</v>
      </c>
      <c r="J2">
        <v>30</v>
      </c>
      <c r="K2" t="s">
        <v>26</v>
      </c>
      <c r="L2" t="s">
        <v>25</v>
      </c>
      <c r="M2" s="2">
        <v>45000</v>
      </c>
      <c r="N2" s="3" t="s">
        <v>48</v>
      </c>
      <c r="O2" s="3" t="s">
        <v>56</v>
      </c>
      <c r="P2" t="str">
        <f>CONCATENATE(G2, ".", H2, "@dunderMifflin.com")</f>
        <v>Jim.Halpert@dunderMifflin.com</v>
      </c>
    </row>
    <row r="3" spans="1:16" x14ac:dyDescent="0.3">
      <c r="A3" t="s">
        <v>91</v>
      </c>
      <c r="B3" t="str" cm="1">
        <f t="array" ref="B3:C3">_xlfn.XLOOKUP(A3,I3:I11,O3:P11)</f>
        <v>10/10/2015</v>
      </c>
      <c r="C3" t="str">
        <v>Pam.Beasley@dunderMifflin.com</v>
      </c>
      <c r="F3">
        <v>1002</v>
      </c>
      <c r="G3" t="s">
        <v>4</v>
      </c>
      <c r="H3" t="s">
        <v>5</v>
      </c>
      <c r="I3" t="s">
        <v>91</v>
      </c>
      <c r="J3">
        <v>30</v>
      </c>
      <c r="K3" t="s">
        <v>28</v>
      </c>
      <c r="L3" t="s">
        <v>27</v>
      </c>
      <c r="M3" s="2">
        <v>36000</v>
      </c>
      <c r="N3" s="3" t="s">
        <v>49</v>
      </c>
      <c r="O3" s="3" t="s">
        <v>57</v>
      </c>
      <c r="P3" t="str">
        <f t="shared" ref="P3:P10" si="0">CONCATENATE(G3, ".", H3, "@dunderMifflin.com")</f>
        <v>Pam.Beasley@dunderMifflin.com</v>
      </c>
    </row>
    <row r="4" spans="1:16" x14ac:dyDescent="0.3">
      <c r="A4" t="s">
        <v>92</v>
      </c>
      <c r="B4" t="str" cm="1">
        <f t="array" ref="B4:C4">_xlfn.XLOOKUP(A4,I4:I12,O4:P12)</f>
        <v>9/8/2017</v>
      </c>
      <c r="C4" t="str">
        <v>Dwight.Schrute@dunderMifflin.com</v>
      </c>
      <c r="F4">
        <v>1003</v>
      </c>
      <c r="G4" t="s">
        <v>6</v>
      </c>
      <c r="H4" t="s">
        <v>7</v>
      </c>
      <c r="I4" t="s">
        <v>92</v>
      </c>
      <c r="J4">
        <v>29</v>
      </c>
      <c r="K4" t="s">
        <v>26</v>
      </c>
      <c r="L4" t="s">
        <v>25</v>
      </c>
      <c r="M4" s="2">
        <v>63000</v>
      </c>
      <c r="N4" s="3" t="s">
        <v>50</v>
      </c>
      <c r="O4" s="3" t="s">
        <v>58</v>
      </c>
      <c r="P4" t="str">
        <f t="shared" si="0"/>
        <v>Dwight.Schrute@dunderMifflin.com</v>
      </c>
    </row>
    <row r="5" spans="1:16" x14ac:dyDescent="0.3">
      <c r="A5" t="s">
        <v>93</v>
      </c>
      <c r="B5" t="str" cm="1">
        <f t="array" ref="B5:C5">_xlfn.XLOOKUP(A5,I2:I10,O2:P10)</f>
        <v>9/6/2015</v>
      </c>
      <c r="C5" t="str">
        <v>Jim.Halpert@dunderMifflin.com</v>
      </c>
      <c r="F5">
        <v>1004</v>
      </c>
      <c r="G5" t="s">
        <v>13</v>
      </c>
      <c r="H5" t="s">
        <v>12</v>
      </c>
      <c r="I5" t="s">
        <v>95</v>
      </c>
      <c r="J5">
        <v>31</v>
      </c>
      <c r="K5" t="s">
        <v>28</v>
      </c>
      <c r="L5" t="s">
        <v>29</v>
      </c>
      <c r="M5" s="2">
        <v>47000</v>
      </c>
      <c r="N5" s="3" t="s">
        <v>51</v>
      </c>
      <c r="O5" s="3" t="s">
        <v>59</v>
      </c>
      <c r="P5" t="str">
        <f t="shared" si="0"/>
        <v>Angela.Martin@dunderMifflin.com</v>
      </c>
    </row>
    <row r="6" spans="1:16" x14ac:dyDescent="0.3">
      <c r="A6" t="s">
        <v>94</v>
      </c>
      <c r="B6" t="str" cm="1">
        <f t="array" ref="B6:C6">_xlfn.XLOOKUP(A6,I6:I14,O6:P14)</f>
        <v>9/11/2013</v>
      </c>
      <c r="C6" t="str">
        <v>Michael.Scott@dunderMifflin.com</v>
      </c>
      <c r="F6">
        <v>1005</v>
      </c>
      <c r="G6" t="s">
        <v>14</v>
      </c>
      <c r="H6" t="s">
        <v>15</v>
      </c>
      <c r="I6" t="s">
        <v>90</v>
      </c>
      <c r="J6">
        <v>32</v>
      </c>
      <c r="K6" t="s">
        <v>26</v>
      </c>
      <c r="L6" t="s">
        <v>30</v>
      </c>
      <c r="M6" s="2">
        <v>50000</v>
      </c>
      <c r="N6" s="3" t="s">
        <v>52</v>
      </c>
      <c r="O6" s="3" t="s">
        <v>60</v>
      </c>
      <c r="P6" t="str">
        <f t="shared" si="0"/>
        <v>Toby.Flenderson@dunderMifflin.com</v>
      </c>
    </row>
    <row r="7" spans="1:16" x14ac:dyDescent="0.3">
      <c r="F7">
        <v>1006</v>
      </c>
      <c r="G7" t="s">
        <v>8</v>
      </c>
      <c r="H7" t="s">
        <v>9</v>
      </c>
      <c r="I7" t="s">
        <v>94</v>
      </c>
      <c r="J7">
        <v>35</v>
      </c>
      <c r="K7" t="s">
        <v>26</v>
      </c>
      <c r="L7" t="s">
        <v>31</v>
      </c>
      <c r="M7" s="2">
        <v>65000</v>
      </c>
      <c r="N7" s="3" t="s">
        <v>52</v>
      </c>
      <c r="O7" s="3" t="s">
        <v>61</v>
      </c>
      <c r="P7" t="str">
        <f t="shared" si="0"/>
        <v>Michael.Scott@dunderMifflin.com</v>
      </c>
    </row>
    <row r="8" spans="1:16" x14ac:dyDescent="0.3">
      <c r="F8">
        <v>1007</v>
      </c>
      <c r="G8" t="s">
        <v>33</v>
      </c>
      <c r="H8" t="s">
        <v>34</v>
      </c>
      <c r="I8" t="s">
        <v>96</v>
      </c>
      <c r="J8">
        <v>32</v>
      </c>
      <c r="K8" t="s">
        <v>28</v>
      </c>
      <c r="L8" t="s">
        <v>32</v>
      </c>
      <c r="M8" s="2">
        <v>41000</v>
      </c>
      <c r="N8" s="3" t="s">
        <v>53</v>
      </c>
      <c r="O8" s="3" t="s">
        <v>61</v>
      </c>
      <c r="P8" t="str">
        <f t="shared" si="0"/>
        <v>Meredith.Palmer@dunderMifflin.com</v>
      </c>
    </row>
    <row r="9" spans="1:16" x14ac:dyDescent="0.3">
      <c r="F9">
        <v>1008</v>
      </c>
      <c r="G9" t="s">
        <v>16</v>
      </c>
      <c r="H9" t="s">
        <v>17</v>
      </c>
      <c r="I9" t="s">
        <v>97</v>
      </c>
      <c r="J9">
        <v>38</v>
      </c>
      <c r="K9" t="s">
        <v>26</v>
      </c>
      <c r="L9" t="s">
        <v>25</v>
      </c>
      <c r="M9" s="2">
        <v>48000</v>
      </c>
      <c r="N9" s="3" t="s">
        <v>54</v>
      </c>
      <c r="O9" s="3" t="s">
        <v>62</v>
      </c>
      <c r="P9" t="str">
        <f t="shared" si="0"/>
        <v>Stanley.Hudson@dunderMifflin.com</v>
      </c>
    </row>
    <row r="10" spans="1:16" x14ac:dyDescent="0.3">
      <c r="F10">
        <v>1009</v>
      </c>
      <c r="G10" t="s">
        <v>10</v>
      </c>
      <c r="H10" t="s">
        <v>11</v>
      </c>
      <c r="I10" t="s">
        <v>98</v>
      </c>
      <c r="J10">
        <v>31</v>
      </c>
      <c r="K10" t="s">
        <v>26</v>
      </c>
      <c r="L10" t="s">
        <v>29</v>
      </c>
      <c r="M10" s="2">
        <v>42000</v>
      </c>
      <c r="N10" s="3" t="s">
        <v>55</v>
      </c>
      <c r="O10" s="3" t="s">
        <v>62</v>
      </c>
      <c r="P10" t="str">
        <f t="shared" si="0"/>
        <v>Kevin.Malone@dunderMifflin.com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484C-7A71-4EAF-BE4A-9BD318E80F00}">
  <dimension ref="A1:O10"/>
  <sheetViews>
    <sheetView workbookViewId="0">
      <selection activeCell="D19" sqref="D19"/>
    </sheetView>
  </sheetViews>
  <sheetFormatPr defaultRowHeight="14.4" x14ac:dyDescent="0.3"/>
  <cols>
    <col min="1" max="1" width="14.21875" customWidth="1"/>
    <col min="2" max="2" width="31.6640625" customWidth="1"/>
    <col min="7" max="7" width="9.5546875" customWidth="1"/>
    <col min="8" max="8" width="17.5546875" customWidth="1"/>
    <col min="13" max="13" width="14.44140625" customWidth="1"/>
    <col min="14" max="14" width="13.33203125" customWidth="1"/>
    <col min="15" max="15" width="30.21875" customWidth="1"/>
  </cols>
  <sheetData>
    <row r="1" spans="1:15" x14ac:dyDescent="0.3">
      <c r="A1" t="s">
        <v>89</v>
      </c>
      <c r="B1" t="s">
        <v>38</v>
      </c>
      <c r="E1" t="s">
        <v>20</v>
      </c>
      <c r="F1" t="s">
        <v>0</v>
      </c>
      <c r="G1" t="s">
        <v>1</v>
      </c>
      <c r="H1" t="s">
        <v>89</v>
      </c>
      <c r="I1" t="s">
        <v>23</v>
      </c>
      <c r="J1" t="s">
        <v>24</v>
      </c>
      <c r="K1" t="s">
        <v>21</v>
      </c>
      <c r="L1" s="2" t="s">
        <v>22</v>
      </c>
      <c r="M1" t="s">
        <v>36</v>
      </c>
      <c r="N1" t="s">
        <v>37</v>
      </c>
      <c r="O1" t="s">
        <v>38</v>
      </c>
    </row>
    <row r="2" spans="1:15" x14ac:dyDescent="0.3">
      <c r="A2" t="s">
        <v>99</v>
      </c>
      <c r="B2" t="str">
        <f>_xlfn.XLOOKUP(A2,H2:H10,O2:O10, "Not Found")</f>
        <v>Not Found</v>
      </c>
      <c r="E2">
        <v>1001</v>
      </c>
      <c r="F2" t="s">
        <v>2</v>
      </c>
      <c r="G2" t="s">
        <v>3</v>
      </c>
      <c r="H2" t="s">
        <v>93</v>
      </c>
      <c r="I2">
        <v>30</v>
      </c>
      <c r="J2" t="s">
        <v>26</v>
      </c>
      <c r="K2" t="s">
        <v>25</v>
      </c>
      <c r="L2" s="2">
        <v>45000</v>
      </c>
      <c r="M2" s="3" t="s">
        <v>48</v>
      </c>
      <c r="N2" s="3" t="s">
        <v>56</v>
      </c>
      <c r="O2" t="str">
        <f>CONCATENATE(F2, ".", G2, "@dunderMifflin.com")</f>
        <v>Jim.Halpert@dunderMifflin.com</v>
      </c>
    </row>
    <row r="3" spans="1:15" x14ac:dyDescent="0.3">
      <c r="A3" t="s">
        <v>5</v>
      </c>
      <c r="B3" t="str">
        <f>_xlfn.XLOOKUP("*"&amp;A3,H2:H10,O2:O10, "Not Found", 2)</f>
        <v>Pam.Beasley@dunderMifflin.com</v>
      </c>
      <c r="E3">
        <v>1002</v>
      </c>
      <c r="F3" t="s">
        <v>4</v>
      </c>
      <c r="G3" t="s">
        <v>5</v>
      </c>
      <c r="H3" t="s">
        <v>91</v>
      </c>
      <c r="I3">
        <v>30</v>
      </c>
      <c r="J3" t="s">
        <v>28</v>
      </c>
      <c r="K3" t="s">
        <v>27</v>
      </c>
      <c r="L3" s="2">
        <v>36000</v>
      </c>
      <c r="M3" s="3" t="s">
        <v>49</v>
      </c>
      <c r="N3" s="3" t="s">
        <v>57</v>
      </c>
      <c r="O3" t="str">
        <f t="shared" ref="O3:O10" si="0">CONCATENATE(F3, ".", G3, "@dunderMifflin.com")</f>
        <v>Pam.Beasley@dunderMifflin.com</v>
      </c>
    </row>
    <row r="4" spans="1:15" x14ac:dyDescent="0.3">
      <c r="A4" t="s">
        <v>7</v>
      </c>
      <c r="B4" t="str">
        <f>_xlfn.XLOOKUP("*"&amp;A4,H3:H11,O3:O11, "Not Found", 2)</f>
        <v>Dwight.Schrute@dunderMifflin.com</v>
      </c>
      <c r="E4">
        <v>1003</v>
      </c>
      <c r="F4" t="s">
        <v>6</v>
      </c>
      <c r="G4" t="s">
        <v>7</v>
      </c>
      <c r="H4" t="s">
        <v>92</v>
      </c>
      <c r="I4">
        <v>29</v>
      </c>
      <c r="J4" t="s">
        <v>26</v>
      </c>
      <c r="K4" t="s">
        <v>25</v>
      </c>
      <c r="L4" s="2">
        <v>63000</v>
      </c>
      <c r="M4" s="3" t="s">
        <v>50</v>
      </c>
      <c r="N4" s="3" t="s">
        <v>58</v>
      </c>
      <c r="O4" t="str">
        <f t="shared" si="0"/>
        <v>Dwight.Schrute@dunderMifflin.com</v>
      </c>
    </row>
    <row r="5" spans="1:15" x14ac:dyDescent="0.3">
      <c r="A5" t="s">
        <v>100</v>
      </c>
      <c r="B5" t="str">
        <f>_xlfn.XLOOKUP(A5&amp;"*",H2:H10,O2:O10, "Not Found", 2)</f>
        <v>Jim.Halpert@dunderMifflin.com</v>
      </c>
      <c r="E5">
        <v>1004</v>
      </c>
      <c r="F5" t="s">
        <v>13</v>
      </c>
      <c r="G5" t="s">
        <v>12</v>
      </c>
      <c r="H5" t="s">
        <v>95</v>
      </c>
      <c r="I5">
        <v>31</v>
      </c>
      <c r="J5" t="s">
        <v>28</v>
      </c>
      <c r="K5" t="s">
        <v>29</v>
      </c>
      <c r="L5" s="2">
        <v>47000</v>
      </c>
      <c r="M5" s="3" t="s">
        <v>51</v>
      </c>
      <c r="N5" s="3" t="s">
        <v>59</v>
      </c>
      <c r="O5" t="str">
        <f t="shared" si="0"/>
        <v>Angela.Martin@dunderMifflin.com</v>
      </c>
    </row>
    <row r="6" spans="1:15" x14ac:dyDescent="0.3">
      <c r="A6" t="s">
        <v>101</v>
      </c>
      <c r="B6" t="str">
        <f>_xlfn.XLOOKUP(A6&amp;"*",H3:H11,O3:O11, "Not Found", 2)</f>
        <v>Michael.Scott@dunderMifflin.com</v>
      </c>
      <c r="E6">
        <v>1005</v>
      </c>
      <c r="F6" t="s">
        <v>14</v>
      </c>
      <c r="G6" t="s">
        <v>15</v>
      </c>
      <c r="H6" t="s">
        <v>90</v>
      </c>
      <c r="I6">
        <v>32</v>
      </c>
      <c r="J6" t="s">
        <v>26</v>
      </c>
      <c r="K6" t="s">
        <v>30</v>
      </c>
      <c r="L6" s="2">
        <v>50000</v>
      </c>
      <c r="M6" s="3" t="s">
        <v>52</v>
      </c>
      <c r="N6" s="3" t="s">
        <v>60</v>
      </c>
      <c r="O6" t="str">
        <f t="shared" si="0"/>
        <v>Toby.Flenderson@dunderMifflin.com</v>
      </c>
    </row>
    <row r="7" spans="1:15" x14ac:dyDescent="0.3">
      <c r="E7">
        <v>1006</v>
      </c>
      <c r="F7" t="s">
        <v>8</v>
      </c>
      <c r="G7" t="s">
        <v>9</v>
      </c>
      <c r="H7" t="s">
        <v>94</v>
      </c>
      <c r="I7">
        <v>35</v>
      </c>
      <c r="J7" t="s">
        <v>26</v>
      </c>
      <c r="K7" t="s">
        <v>31</v>
      </c>
      <c r="L7" s="2">
        <v>65000</v>
      </c>
      <c r="M7" s="3" t="s">
        <v>52</v>
      </c>
      <c r="N7" s="3" t="s">
        <v>61</v>
      </c>
      <c r="O7" t="str">
        <f t="shared" si="0"/>
        <v>Michael.Scott@dunderMifflin.com</v>
      </c>
    </row>
    <row r="8" spans="1:15" x14ac:dyDescent="0.3">
      <c r="E8">
        <v>1007</v>
      </c>
      <c r="F8" t="s">
        <v>33</v>
      </c>
      <c r="G8" t="s">
        <v>34</v>
      </c>
      <c r="H8" t="s">
        <v>96</v>
      </c>
      <c r="I8">
        <v>32</v>
      </c>
      <c r="J8" t="s">
        <v>28</v>
      </c>
      <c r="K8" t="s">
        <v>32</v>
      </c>
      <c r="L8" s="2">
        <v>41000</v>
      </c>
      <c r="M8" s="3" t="s">
        <v>53</v>
      </c>
      <c r="N8" s="3" t="s">
        <v>61</v>
      </c>
      <c r="O8" t="str">
        <f t="shared" si="0"/>
        <v>Meredith.Palmer@dunderMifflin.com</v>
      </c>
    </row>
    <row r="9" spans="1:15" x14ac:dyDescent="0.3">
      <c r="E9">
        <v>1008</v>
      </c>
      <c r="F9" t="s">
        <v>16</v>
      </c>
      <c r="G9" t="s">
        <v>17</v>
      </c>
      <c r="H9" t="s">
        <v>97</v>
      </c>
      <c r="I9">
        <v>38</v>
      </c>
      <c r="J9" t="s">
        <v>26</v>
      </c>
      <c r="K9" t="s">
        <v>25</v>
      </c>
      <c r="L9" s="2">
        <v>48000</v>
      </c>
      <c r="M9" s="3" t="s">
        <v>54</v>
      </c>
      <c r="N9" s="3" t="s">
        <v>62</v>
      </c>
      <c r="O9" t="str">
        <f t="shared" si="0"/>
        <v>Stanley.Hudson@dunderMifflin.com</v>
      </c>
    </row>
    <row r="10" spans="1:15" x14ac:dyDescent="0.3">
      <c r="E10">
        <v>1009</v>
      </c>
      <c r="F10" t="s">
        <v>10</v>
      </c>
      <c r="G10" t="s">
        <v>11</v>
      </c>
      <c r="H10" t="s">
        <v>98</v>
      </c>
      <c r="I10">
        <v>31</v>
      </c>
      <c r="J10" t="s">
        <v>26</v>
      </c>
      <c r="K10" t="s">
        <v>29</v>
      </c>
      <c r="L10" s="2">
        <v>42000</v>
      </c>
      <c r="M10" s="3" t="s">
        <v>55</v>
      </c>
      <c r="N10" s="3" t="s">
        <v>62</v>
      </c>
      <c r="O10" t="str">
        <f t="shared" si="0"/>
        <v>Kevin.Malone@dunderMifflin.com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4187-4A94-49C9-9D52-72F914A838C4}">
  <dimension ref="A1:N10"/>
  <sheetViews>
    <sheetView tabSelected="1" workbookViewId="0">
      <selection activeCell="B1" sqref="B1"/>
    </sheetView>
  </sheetViews>
  <sheetFormatPr defaultRowHeight="14.4" x14ac:dyDescent="0.3"/>
  <cols>
    <col min="1" max="1" width="14.21875" customWidth="1"/>
    <col min="2" max="2" width="11.6640625" customWidth="1"/>
    <col min="6" max="6" width="9.5546875" customWidth="1"/>
    <col min="7" max="7" width="17.5546875" customWidth="1"/>
    <col min="12" max="12" width="14.44140625" customWidth="1"/>
    <col min="13" max="13" width="13.33203125" customWidth="1"/>
    <col min="14" max="14" width="30.21875" customWidth="1"/>
  </cols>
  <sheetData>
    <row r="1" spans="1:14" x14ac:dyDescent="0.3">
      <c r="A1" t="s">
        <v>89</v>
      </c>
      <c r="B1" t="s">
        <v>102</v>
      </c>
      <c r="D1" t="s">
        <v>20</v>
      </c>
      <c r="E1" t="s">
        <v>0</v>
      </c>
      <c r="F1" t="s">
        <v>1</v>
      </c>
      <c r="G1" t="s">
        <v>89</v>
      </c>
      <c r="H1" t="s">
        <v>23</v>
      </c>
      <c r="I1" t="s">
        <v>24</v>
      </c>
      <c r="J1" t="s">
        <v>21</v>
      </c>
      <c r="K1" s="2" t="s">
        <v>22</v>
      </c>
      <c r="L1" t="s">
        <v>36</v>
      </c>
      <c r="M1" t="s">
        <v>37</v>
      </c>
      <c r="N1" t="s">
        <v>38</v>
      </c>
    </row>
    <row r="2" spans="1:14" x14ac:dyDescent="0.3">
      <c r="A2" t="s">
        <v>99</v>
      </c>
      <c r="D2">
        <v>1001</v>
      </c>
      <c r="E2" t="s">
        <v>2</v>
      </c>
      <c r="F2" t="s">
        <v>3</v>
      </c>
      <c r="G2" t="s">
        <v>93</v>
      </c>
      <c r="H2">
        <v>30</v>
      </c>
      <c r="I2" t="s">
        <v>26</v>
      </c>
      <c r="J2" t="s">
        <v>25</v>
      </c>
      <c r="K2" s="2">
        <v>45000</v>
      </c>
      <c r="L2" s="3" t="s">
        <v>48</v>
      </c>
      <c r="M2" s="3" t="s">
        <v>56</v>
      </c>
      <c r="N2" t="str">
        <f>CONCATENATE(E2, ".", F2, "@dunderMifflin.com")</f>
        <v>Jim.Halpert@dunderMifflin.com</v>
      </c>
    </row>
    <row r="3" spans="1:14" x14ac:dyDescent="0.3">
      <c r="A3" t="s">
        <v>5</v>
      </c>
      <c r="D3">
        <v>1002</v>
      </c>
      <c r="E3" t="s">
        <v>4</v>
      </c>
      <c r="F3" t="s">
        <v>5</v>
      </c>
      <c r="G3" t="s">
        <v>91</v>
      </c>
      <c r="H3">
        <v>30</v>
      </c>
      <c r="I3" t="s">
        <v>28</v>
      </c>
      <c r="J3" t="s">
        <v>27</v>
      </c>
      <c r="K3" s="2">
        <v>36000</v>
      </c>
      <c r="L3" s="3" t="s">
        <v>49</v>
      </c>
      <c r="M3" s="3" t="s">
        <v>57</v>
      </c>
      <c r="N3" t="str">
        <f t="shared" ref="N3:N10" si="0">CONCATENATE(E3, ".", F3, "@dunderMifflin.com")</f>
        <v>Pam.Beasley@dunderMifflin.com</v>
      </c>
    </row>
    <row r="4" spans="1:14" x14ac:dyDescent="0.3">
      <c r="A4" t="s">
        <v>7</v>
      </c>
      <c r="D4">
        <v>1003</v>
      </c>
      <c r="E4" t="s">
        <v>6</v>
      </c>
      <c r="F4" t="s">
        <v>7</v>
      </c>
      <c r="G4" t="s">
        <v>92</v>
      </c>
      <c r="H4">
        <v>29</v>
      </c>
      <c r="I4" t="s">
        <v>26</v>
      </c>
      <c r="J4" t="s">
        <v>25</v>
      </c>
      <c r="K4" s="2">
        <v>63000</v>
      </c>
      <c r="L4" s="3" t="s">
        <v>50</v>
      </c>
      <c r="M4" s="3" t="s">
        <v>58</v>
      </c>
      <c r="N4" t="str">
        <f t="shared" si="0"/>
        <v>Dwight.Schrute@dunderMifflin.com</v>
      </c>
    </row>
    <row r="5" spans="1:14" x14ac:dyDescent="0.3">
      <c r="A5" t="s">
        <v>100</v>
      </c>
      <c r="D5">
        <v>1004</v>
      </c>
      <c r="E5" t="s">
        <v>13</v>
      </c>
      <c r="F5" t="s">
        <v>12</v>
      </c>
      <c r="G5" t="s">
        <v>95</v>
      </c>
      <c r="H5">
        <v>31</v>
      </c>
      <c r="I5" t="s">
        <v>28</v>
      </c>
      <c r="J5" t="s">
        <v>29</v>
      </c>
      <c r="K5" s="2">
        <v>47000</v>
      </c>
      <c r="L5" s="3" t="s">
        <v>51</v>
      </c>
      <c r="M5" s="3" t="s">
        <v>59</v>
      </c>
      <c r="N5" t="str">
        <f t="shared" si="0"/>
        <v>Angela.Martin@dunderMifflin.com</v>
      </c>
    </row>
    <row r="6" spans="1:14" x14ac:dyDescent="0.3">
      <c r="A6" t="s">
        <v>101</v>
      </c>
      <c r="D6">
        <v>1005</v>
      </c>
      <c r="E6" t="s">
        <v>14</v>
      </c>
      <c r="F6" t="s">
        <v>15</v>
      </c>
      <c r="G6" t="s">
        <v>90</v>
      </c>
      <c r="H6">
        <v>32</v>
      </c>
      <c r="I6" t="s">
        <v>26</v>
      </c>
      <c r="J6" t="s">
        <v>30</v>
      </c>
      <c r="K6" s="2">
        <v>50000</v>
      </c>
      <c r="L6" s="3" t="s">
        <v>52</v>
      </c>
      <c r="M6" s="3" t="s">
        <v>60</v>
      </c>
      <c r="N6" t="str">
        <f t="shared" si="0"/>
        <v>Toby.Flenderson@dunderMifflin.com</v>
      </c>
    </row>
    <row r="7" spans="1:14" x14ac:dyDescent="0.3">
      <c r="D7">
        <v>1006</v>
      </c>
      <c r="E7" t="s">
        <v>8</v>
      </c>
      <c r="F7" t="s">
        <v>9</v>
      </c>
      <c r="G7" t="s">
        <v>94</v>
      </c>
      <c r="H7">
        <v>35</v>
      </c>
      <c r="I7" t="s">
        <v>26</v>
      </c>
      <c r="J7" t="s">
        <v>31</v>
      </c>
      <c r="K7" s="2">
        <v>65000</v>
      </c>
      <c r="L7" s="3" t="s">
        <v>52</v>
      </c>
      <c r="M7" s="3" t="s">
        <v>61</v>
      </c>
      <c r="N7" t="str">
        <f t="shared" si="0"/>
        <v>Michael.Scott@dunderMifflin.com</v>
      </c>
    </row>
    <row r="8" spans="1:14" x14ac:dyDescent="0.3">
      <c r="D8">
        <v>1007</v>
      </c>
      <c r="E8" t="s">
        <v>33</v>
      </c>
      <c r="F8" t="s">
        <v>34</v>
      </c>
      <c r="G8" t="s">
        <v>96</v>
      </c>
      <c r="H8">
        <v>32</v>
      </c>
      <c r="I8" t="s">
        <v>28</v>
      </c>
      <c r="J8" t="s">
        <v>32</v>
      </c>
      <c r="K8" s="2">
        <v>41000</v>
      </c>
      <c r="L8" s="3" t="s">
        <v>53</v>
      </c>
      <c r="M8" s="3" t="s">
        <v>61</v>
      </c>
      <c r="N8" t="str">
        <f t="shared" si="0"/>
        <v>Meredith.Palmer@dunderMifflin.com</v>
      </c>
    </row>
    <row r="9" spans="1:14" x14ac:dyDescent="0.3">
      <c r="D9">
        <v>1008</v>
      </c>
      <c r="E9" t="s">
        <v>16</v>
      </c>
      <c r="F9" t="s">
        <v>17</v>
      </c>
      <c r="G9" t="s">
        <v>97</v>
      </c>
      <c r="H9">
        <v>38</v>
      </c>
      <c r="I9" t="s">
        <v>26</v>
      </c>
      <c r="J9" t="s">
        <v>25</v>
      </c>
      <c r="K9" s="2">
        <v>48000</v>
      </c>
      <c r="L9" s="3" t="s">
        <v>54</v>
      </c>
      <c r="M9" s="3" t="s">
        <v>62</v>
      </c>
      <c r="N9" t="str">
        <f t="shared" si="0"/>
        <v>Stanley.Hudson@dunderMifflin.com</v>
      </c>
    </row>
    <row r="10" spans="1:14" x14ac:dyDescent="0.3">
      <c r="D10">
        <v>1009</v>
      </c>
      <c r="E10" t="s">
        <v>10</v>
      </c>
      <c r="F10" t="s">
        <v>11</v>
      </c>
      <c r="G10" t="s">
        <v>98</v>
      </c>
      <c r="H10">
        <v>31</v>
      </c>
      <c r="I10" t="s">
        <v>26</v>
      </c>
      <c r="J10" t="s">
        <v>29</v>
      </c>
      <c r="K10" s="2">
        <v>42000</v>
      </c>
      <c r="L10" s="3" t="s">
        <v>55</v>
      </c>
      <c r="M10" s="3" t="s">
        <v>62</v>
      </c>
      <c r="N10" t="str">
        <f t="shared" si="0"/>
        <v>Kevin.Malone@dunderMifflin.com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  <vt:lpstr>XLookup</vt:lpstr>
      <vt:lpstr>XLookup Multiple Rows</vt:lpstr>
      <vt:lpstr>XLookup Exact Match</vt:lpstr>
      <vt:lpstr>XLookup Search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kennedy nvsf</cp:lastModifiedBy>
  <dcterms:created xsi:type="dcterms:W3CDTF">2021-12-16T14:18:34Z</dcterms:created>
  <dcterms:modified xsi:type="dcterms:W3CDTF">2024-09-07T00:33:38Z</dcterms:modified>
</cp:coreProperties>
</file>