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ge\OneDrive\Desktop\QMBE 3750 Kennedy Odongo\QMBE-3750-Kennedy-Odongo\"/>
    </mc:Choice>
  </mc:AlternateContent>
  <xr:revisionPtr revIDLastSave="0" documentId="13_ncr:1_{8C740CCE-339F-4AA1-9E4D-E8A3519FF51B}" xr6:coauthVersionLast="47" xr6:coauthVersionMax="47" xr10:uidLastSave="{00000000-0000-0000-0000-000000000000}"/>
  <bookViews>
    <workbookView xWindow="-120" yWindow="-120" windowWidth="29040" windowHeight="15720" firstSheet="2" activeTab="6" xr2:uid="{5063B314-E7F7-4543-8D97-F80CAAB7BDB5}"/>
  </bookViews>
  <sheets>
    <sheet name="What if model with Excel Solver" sheetId="1" r:id="rId1"/>
    <sheet name="Minimization problem" sheetId="3" r:id="rId2"/>
    <sheet name="Unconstrained problem" sheetId="4" r:id="rId3"/>
    <sheet name="Constrained Problem" sheetId="6" r:id="rId4"/>
    <sheet name="unbounded problem " sheetId="10" r:id="rId5"/>
    <sheet name="Sensitivity analysis" sheetId="11" r:id="rId6"/>
    <sheet name="Sensitivity Analysis 2" sheetId="19" r:id="rId7"/>
  </sheets>
  <definedNames>
    <definedName name="solver_adj" localSheetId="3" hidden="1">'Constrained Problem'!$A$2:$B$2</definedName>
    <definedName name="solver_adj" localSheetId="1" hidden="1">'Minimization problem'!$B$14:$C$14</definedName>
    <definedName name="solver_adj" localSheetId="5" hidden="1">'Sensitivity analysis'!$L$2:$N$2</definedName>
    <definedName name="solver_adj" localSheetId="6" hidden="1">'Sensitivity Analysis 2'!$A$2:$B$2</definedName>
    <definedName name="solver_adj" localSheetId="4" hidden="1">'unbounded problem '!$A$2:$B$2</definedName>
    <definedName name="solver_adj" localSheetId="2" hidden="1">'Unconstrained problem'!$A$2:$B$2</definedName>
    <definedName name="solver_adj" localSheetId="0" hidden="1">'What if model with Excel Solver'!$B$14:$C$14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4" hidden="1">1</definedName>
    <definedName name="solver_drv" localSheetId="2" hidden="1">1</definedName>
    <definedName name="solver_drv" localSheetId="0" hidden="1">1</definedName>
    <definedName name="solver_eng" localSheetId="3" hidden="1">1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4" hidden="1">2</definedName>
    <definedName name="solver_eng" localSheetId="2" hidden="1">1</definedName>
    <definedName name="solver_eng" localSheetId="0" hidden="1">2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itr" localSheetId="2" hidden="1">2147483647</definedName>
    <definedName name="solver_itr" localSheetId="0" hidden="1">2147483647</definedName>
    <definedName name="solver_lhs1" localSheetId="3" hidden="1">'Constrained Problem'!$B$7:$B$10</definedName>
    <definedName name="solver_lhs1" localSheetId="1" hidden="1">'Minimization problem'!$B$19:$B$20</definedName>
    <definedName name="solver_lhs1" localSheetId="5" hidden="1">'Sensitivity analysis'!$B$8:$B$9</definedName>
    <definedName name="solver_lhs1" localSheetId="6" hidden="1">'Sensitivity Analysis 2'!$B$7:$B$10</definedName>
    <definedName name="solver_lhs1" localSheetId="4" hidden="1">'unbounded problem '!$B$6</definedName>
    <definedName name="solver_lhs1" localSheetId="0" hidden="1">'What if model with Excel Solver'!$B$19:$B$22</definedName>
    <definedName name="solver_lhs2" localSheetId="1" hidden="1">'Minimization problem'!$B$23</definedName>
    <definedName name="solver_lhs2" localSheetId="5" hidden="1">'Sensitivity analysis'!$B$8:$B$9</definedName>
    <definedName name="solver_lhs2" localSheetId="4" hidden="1">'unbounded problem '!$B$7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eg" localSheetId="2" hidden="1">1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um" localSheetId="3" hidden="1">1</definedName>
    <definedName name="solver_num" localSheetId="1" hidden="1">2</definedName>
    <definedName name="solver_num" localSheetId="5" hidden="1">0</definedName>
    <definedName name="solver_num" localSheetId="6" hidden="1">1</definedName>
    <definedName name="solver_num" localSheetId="4" hidden="1">2</definedName>
    <definedName name="solver_num" localSheetId="2" hidden="1">0</definedName>
    <definedName name="solver_num" localSheetId="0" hidden="1">1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nwt" localSheetId="2" hidden="1">1</definedName>
    <definedName name="solver_nwt" localSheetId="0" hidden="1">1</definedName>
    <definedName name="solver_opt" localSheetId="3" hidden="1">'Constrained Problem'!$B$4</definedName>
    <definedName name="solver_opt" localSheetId="1" hidden="1">'Minimization problem'!$B$16</definedName>
    <definedName name="solver_opt" localSheetId="5" hidden="1">'Sensitivity analysis'!$M$5</definedName>
    <definedName name="solver_opt" localSheetId="6" hidden="1">'Sensitivity Analysis 2'!$B$4</definedName>
    <definedName name="solver_opt" localSheetId="4" hidden="1">'unbounded problem '!$B$4</definedName>
    <definedName name="solver_opt" localSheetId="2" hidden="1">'Unconstrained problem'!$B$4</definedName>
    <definedName name="solver_opt" localSheetId="0" hidden="1">'What if model with Excel Solver'!$B$16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4" hidden="1">1</definedName>
    <definedName name="solver_rbv" localSheetId="2" hidden="1">1</definedName>
    <definedName name="solver_rbv" localSheetId="0" hidden="1">1</definedName>
    <definedName name="solver_rel1" localSheetId="3" hidden="1">1</definedName>
    <definedName name="solver_rel1" localSheetId="1" hidden="1">3</definedName>
    <definedName name="solver_rel1" localSheetId="5" hidden="1">3</definedName>
    <definedName name="solver_rel1" localSheetId="6" hidden="1">1</definedName>
    <definedName name="solver_rel1" localSheetId="4" hidden="1">3</definedName>
    <definedName name="solver_rel1" localSheetId="0" hidden="1">1</definedName>
    <definedName name="solver_rel2" localSheetId="1" hidden="1">3</definedName>
    <definedName name="solver_rel2" localSheetId="5" hidden="1">3</definedName>
    <definedName name="solver_rel2" localSheetId="4" hidden="1">1</definedName>
    <definedName name="solver_rhs1" localSheetId="3" hidden="1">'Constrained Problem'!$D$7:$D$10</definedName>
    <definedName name="solver_rhs1" localSheetId="1" hidden="1">'Minimization problem'!$C$19:$C$20</definedName>
    <definedName name="solver_rhs1" localSheetId="5" hidden="1">'Sensitivity analysis'!$D$8:$D$9</definedName>
    <definedName name="solver_rhs1" localSheetId="6" hidden="1">'Sensitivity Analysis 2'!$D$7:$D$10</definedName>
    <definedName name="solver_rhs1" localSheetId="4" hidden="1">'unbounded problem '!$D$6</definedName>
    <definedName name="solver_rhs1" localSheetId="0" hidden="1">'What if model with Excel Solver'!$C$19:$C$22</definedName>
    <definedName name="solver_rhs2" localSheetId="1" hidden="1">'Minimization problem'!$C$23</definedName>
    <definedName name="solver_rhs2" localSheetId="5" hidden="1">'Sensitivity analysis'!$D$8:$D$9</definedName>
    <definedName name="solver_rhs2" localSheetId="4" hidden="1">'unbounded problem '!$D$7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cl" localSheetId="4" hidden="1">1</definedName>
    <definedName name="solver_scl" localSheetId="2" hidden="1">1</definedName>
    <definedName name="solver_scl" localSheetId="0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ol" localSheetId="2" hidden="1">0.01</definedName>
    <definedName name="solver_tol" localSheetId="0" hidden="1">0.01</definedName>
    <definedName name="solver_typ" localSheetId="3" hidden="1">1</definedName>
    <definedName name="solver_typ" localSheetId="1" hidden="1">2</definedName>
    <definedName name="solver_typ" localSheetId="5" hidden="1">2</definedName>
    <definedName name="solver_typ" localSheetId="6" hidden="1">1</definedName>
    <definedName name="solver_typ" localSheetId="4" hidden="1">1</definedName>
    <definedName name="solver_typ" localSheetId="2" hidden="1">1</definedName>
    <definedName name="solver_typ" localSheetId="0" hidden="1">1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6" hidden="1">3</definedName>
    <definedName name="solver_ver" localSheetId="4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9" l="1"/>
  <c r="B9" i="19"/>
  <c r="B8" i="19"/>
  <c r="B7" i="19"/>
  <c r="B4" i="19"/>
  <c r="B10" i="11"/>
  <c r="B9" i="11"/>
  <c r="B8" i="11"/>
  <c r="B5" i="11"/>
  <c r="B7" i="10"/>
  <c r="B6" i="10"/>
  <c r="B4" i="10"/>
  <c r="B10" i="6"/>
  <c r="B9" i="6"/>
  <c r="B8" i="6"/>
  <c r="B7" i="6"/>
  <c r="B4" i="6"/>
  <c r="B4" i="4"/>
  <c r="C23" i="3"/>
  <c r="B23" i="3"/>
  <c r="B16" i="3"/>
  <c r="C22" i="1"/>
  <c r="C21" i="1"/>
  <c r="C20" i="1"/>
  <c r="C19" i="1"/>
  <c r="B21" i="1"/>
  <c r="B20" i="1"/>
  <c r="B22" i="1"/>
  <c r="B19" i="1"/>
  <c r="B16" i="1"/>
  <c r="C8" i="1"/>
  <c r="C7" i="1"/>
  <c r="C6" i="1"/>
  <c r="B8" i="1"/>
  <c r="B6" i="1"/>
  <c r="B5" i="1"/>
</calcChain>
</file>

<file path=xl/sharedStrings.xml><?xml version="1.0" encoding="utf-8"?>
<sst xmlns="http://schemas.openxmlformats.org/spreadsheetml/2006/main" count="79" uniqueCount="49">
  <si>
    <t>Par, Inc.</t>
  </si>
  <si>
    <t>Parameters</t>
  </si>
  <si>
    <t>Operation</t>
  </si>
  <si>
    <t>Cutting and Dyeing</t>
  </si>
  <si>
    <t>Sewing</t>
  </si>
  <si>
    <t>Finishing</t>
  </si>
  <si>
    <t>Inspection and Packaging</t>
  </si>
  <si>
    <t>Profit per pag</t>
  </si>
  <si>
    <t>Standard</t>
  </si>
  <si>
    <t>Deluxe</t>
  </si>
  <si>
    <t>Hours</t>
  </si>
  <si>
    <t>Production Time in Hours</t>
  </si>
  <si>
    <t>Model</t>
  </si>
  <si>
    <t>Bags Produced</t>
  </si>
  <si>
    <t>Total Profit</t>
  </si>
  <si>
    <t>Hours Used</t>
  </si>
  <si>
    <t>Hours Available</t>
  </si>
  <si>
    <t>Decision Variables</t>
  </si>
  <si>
    <t>Objective Function</t>
  </si>
  <si>
    <t>Processing time (hours)</t>
  </si>
  <si>
    <t>Production Cost</t>
  </si>
  <si>
    <t>Product A</t>
  </si>
  <si>
    <t>Product B</t>
  </si>
  <si>
    <t>Time Available</t>
  </si>
  <si>
    <t>Minimum total Production</t>
  </si>
  <si>
    <t>Product A minimum</t>
  </si>
  <si>
    <t>Gallons Produced</t>
  </si>
  <si>
    <t>Minimize Total cost</t>
  </si>
  <si>
    <t>Total Production</t>
  </si>
  <si>
    <t>Provided</t>
  </si>
  <si>
    <t>Required</t>
  </si>
  <si>
    <t>Processing Time</t>
  </si>
  <si>
    <t>Hours used</t>
  </si>
  <si>
    <t>Hours available</t>
  </si>
  <si>
    <t>unused hours</t>
  </si>
  <si>
    <t>S</t>
  </si>
  <si>
    <t>D</t>
  </si>
  <si>
    <t>Maximize</t>
  </si>
  <si>
    <t>Constraints</t>
  </si>
  <si>
    <t>&lt;=</t>
  </si>
  <si>
    <t>x</t>
  </si>
  <si>
    <t>y</t>
  </si>
  <si>
    <t>&gt;=</t>
  </si>
  <si>
    <t>A</t>
  </si>
  <si>
    <t>B</t>
  </si>
  <si>
    <t>Min</t>
  </si>
  <si>
    <t>x1</t>
  </si>
  <si>
    <t>x2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</si>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</sst>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60E7-ECE7-4A4D-AC08-F2CF44EFE01C}">
  <dimension ref="A1:D22"/>
  <sheetViews>
    <sheetView workbookViewId="0">
      <selection activeCell="Q19" sqref="Q19"/>
    </sheetView>
  </sheetViews>
  <sheetFormatPr defaultRowHeight="15" x14ac:dyDescent="0.25"/>
  <cols>
    <col min="1" max="2" width="24.140625" bestFit="1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/>
      <c r="B3" s="1" t="s">
        <v>11</v>
      </c>
      <c r="C3" s="1"/>
      <c r="D3" s="1"/>
    </row>
    <row r="4" spans="1:4" x14ac:dyDescent="0.25">
      <c r="A4" s="1" t="s">
        <v>2</v>
      </c>
      <c r="B4" s="1" t="s">
        <v>8</v>
      </c>
      <c r="C4" s="1" t="s">
        <v>9</v>
      </c>
      <c r="D4" s="1" t="s">
        <v>10</v>
      </c>
    </row>
    <row r="5" spans="1:4" x14ac:dyDescent="0.25">
      <c r="A5" t="s">
        <v>3</v>
      </c>
      <c r="B5">
        <f>7/10</f>
        <v>0.7</v>
      </c>
      <c r="C5">
        <v>1</v>
      </c>
      <c r="D5">
        <v>630</v>
      </c>
    </row>
    <row r="6" spans="1:4" x14ac:dyDescent="0.25">
      <c r="A6" t="s">
        <v>4</v>
      </c>
      <c r="B6">
        <f>5/10</f>
        <v>0.5</v>
      </c>
      <c r="C6">
        <f>5/6</f>
        <v>0.83333333333333337</v>
      </c>
      <c r="D6">
        <v>600</v>
      </c>
    </row>
    <row r="7" spans="1:4" x14ac:dyDescent="0.25">
      <c r="A7" t="s">
        <v>5</v>
      </c>
      <c r="B7">
        <v>1</v>
      </c>
      <c r="C7">
        <f>2/3</f>
        <v>0.66666666666666663</v>
      </c>
      <c r="D7">
        <v>708</v>
      </c>
    </row>
    <row r="8" spans="1:4" x14ac:dyDescent="0.25">
      <c r="A8" t="s">
        <v>6</v>
      </c>
      <c r="B8">
        <f>1/10</f>
        <v>0.1</v>
      </c>
      <c r="C8">
        <f>1/4</f>
        <v>0.25</v>
      </c>
      <c r="D8">
        <v>135</v>
      </c>
    </row>
    <row r="9" spans="1:4" x14ac:dyDescent="0.25">
      <c r="A9" t="s">
        <v>7</v>
      </c>
      <c r="B9">
        <v>10</v>
      </c>
      <c r="C9">
        <v>9</v>
      </c>
    </row>
    <row r="11" spans="1:4" x14ac:dyDescent="0.25">
      <c r="A11" s="1" t="s">
        <v>12</v>
      </c>
    </row>
    <row r="13" spans="1:4" x14ac:dyDescent="0.25">
      <c r="B13" s="1" t="s">
        <v>8</v>
      </c>
      <c r="C13" s="1" t="s">
        <v>9</v>
      </c>
    </row>
    <row r="14" spans="1:4" x14ac:dyDescent="0.25">
      <c r="A14" t="s">
        <v>13</v>
      </c>
      <c r="B14">
        <v>540</v>
      </c>
      <c r="C14">
        <v>252</v>
      </c>
      <c r="D14" t="s">
        <v>17</v>
      </c>
    </row>
    <row r="16" spans="1:4" x14ac:dyDescent="0.25">
      <c r="A16" t="s">
        <v>14</v>
      </c>
      <c r="B16">
        <f>SUMPRODUCT(B9:C9,$B$14:$C$14)</f>
        <v>7668</v>
      </c>
      <c r="D16" t="s">
        <v>18</v>
      </c>
    </row>
    <row r="18" spans="1:3" x14ac:dyDescent="0.25">
      <c r="A18" s="1" t="s">
        <v>2</v>
      </c>
      <c r="B18" s="1" t="s">
        <v>15</v>
      </c>
      <c r="C18" s="1" t="s">
        <v>16</v>
      </c>
    </row>
    <row r="19" spans="1:3" x14ac:dyDescent="0.25">
      <c r="A19" t="s">
        <v>3</v>
      </c>
      <c r="B19">
        <f>SUMPRODUCT(B5:C5,$B$14:$C$14)</f>
        <v>630</v>
      </c>
      <c r="C19">
        <f>D5</f>
        <v>630</v>
      </c>
    </row>
    <row r="20" spans="1:3" x14ac:dyDescent="0.25">
      <c r="A20" t="s">
        <v>4</v>
      </c>
      <c r="B20">
        <f>SUMPRODUCT(B6:C6,$B$14:$C$14)</f>
        <v>480</v>
      </c>
      <c r="C20">
        <f>D6</f>
        <v>600</v>
      </c>
    </row>
    <row r="21" spans="1:3" x14ac:dyDescent="0.25">
      <c r="A21" t="s">
        <v>5</v>
      </c>
      <c r="B21">
        <f>SUMPRODUCT(B7:C7,$B$14:$C$14)</f>
        <v>708</v>
      </c>
      <c r="C21">
        <f>D7</f>
        <v>708</v>
      </c>
    </row>
    <row r="22" spans="1:3" x14ac:dyDescent="0.25">
      <c r="A22" t="s">
        <v>6</v>
      </c>
      <c r="B22">
        <f t="shared" ref="B22" si="0">SUMPRODUCT(B8:C8,$B$14:$C$14)</f>
        <v>117</v>
      </c>
      <c r="C22">
        <f>D8</f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9D7F-409C-455C-98B6-5DEB80C04BC9}">
  <dimension ref="A2:D23"/>
  <sheetViews>
    <sheetView topLeftCell="A2" workbookViewId="0">
      <selection activeCell="D19" sqref="D19"/>
    </sheetView>
  </sheetViews>
  <sheetFormatPr defaultRowHeight="15" x14ac:dyDescent="0.25"/>
  <cols>
    <col min="1" max="1" width="20.85546875" bestFit="1" customWidth="1"/>
    <col min="2" max="2" width="10.140625" bestFit="1" customWidth="1"/>
  </cols>
  <sheetData>
    <row r="2" spans="1:4" x14ac:dyDescent="0.25">
      <c r="A2" t="s">
        <v>1</v>
      </c>
    </row>
    <row r="3" spans="1:4" x14ac:dyDescent="0.25">
      <c r="B3" t="s">
        <v>21</v>
      </c>
      <c r="C3" t="s">
        <v>22</v>
      </c>
      <c r="D3" t="s">
        <v>23</v>
      </c>
    </row>
    <row r="4" spans="1:4" x14ac:dyDescent="0.25">
      <c r="A4" t="s">
        <v>19</v>
      </c>
      <c r="B4">
        <v>2</v>
      </c>
      <c r="C4">
        <v>1</v>
      </c>
      <c r="D4">
        <v>600</v>
      </c>
    </row>
    <row r="5" spans="1:4" x14ac:dyDescent="0.25">
      <c r="A5" t="s">
        <v>20</v>
      </c>
      <c r="B5">
        <v>2</v>
      </c>
      <c r="C5">
        <v>3</v>
      </c>
    </row>
    <row r="7" spans="1:4" x14ac:dyDescent="0.25">
      <c r="A7" t="s">
        <v>24</v>
      </c>
      <c r="B7">
        <v>350</v>
      </c>
    </row>
    <row r="8" spans="1:4" x14ac:dyDescent="0.25">
      <c r="A8" t="s">
        <v>25</v>
      </c>
      <c r="B8">
        <v>125</v>
      </c>
    </row>
    <row r="11" spans="1:4" x14ac:dyDescent="0.25">
      <c r="A11" t="s">
        <v>12</v>
      </c>
    </row>
    <row r="13" spans="1:4" x14ac:dyDescent="0.25">
      <c r="B13" t="s">
        <v>21</v>
      </c>
      <c r="C13" t="s">
        <v>22</v>
      </c>
    </row>
    <row r="14" spans="1:4" x14ac:dyDescent="0.25">
      <c r="A14" t="s">
        <v>26</v>
      </c>
      <c r="B14">
        <v>300</v>
      </c>
      <c r="C14">
        <v>0</v>
      </c>
    </row>
    <row r="16" spans="1:4" x14ac:dyDescent="0.25">
      <c r="A16" t="s">
        <v>27</v>
      </c>
      <c r="B16">
        <f>SUMPRODUCT(B5:C5,$B$14:C$14)</f>
        <v>600</v>
      </c>
    </row>
    <row r="18" spans="1:4" x14ac:dyDescent="0.25">
      <c r="B18" t="s">
        <v>29</v>
      </c>
      <c r="C18" t="s">
        <v>30</v>
      </c>
    </row>
    <row r="19" spans="1:4" x14ac:dyDescent="0.25">
      <c r="A19" t="s">
        <v>21</v>
      </c>
      <c r="B19">
        <v>250</v>
      </c>
      <c r="C19">
        <v>125</v>
      </c>
    </row>
    <row r="20" spans="1:4" x14ac:dyDescent="0.25">
      <c r="A20" t="s">
        <v>28</v>
      </c>
      <c r="B20">
        <v>350</v>
      </c>
      <c r="C20">
        <v>350</v>
      </c>
    </row>
    <row r="22" spans="1:4" x14ac:dyDescent="0.25">
      <c r="B22" t="s">
        <v>32</v>
      </c>
      <c r="C22" t="s">
        <v>33</v>
      </c>
      <c r="D22" t="s">
        <v>34</v>
      </c>
    </row>
    <row r="23" spans="1:4" x14ac:dyDescent="0.25">
      <c r="A23" t="s">
        <v>31</v>
      </c>
      <c r="B23">
        <f>SUMPRODUCT(B4:C4,$B$14:$C$14)</f>
        <v>600</v>
      </c>
      <c r="C23">
        <f>D4</f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7D1B-055F-43A6-B153-BE6F77578565}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>
        <v>599.99979311889524</v>
      </c>
      <c r="B2">
        <v>374.99978312513144</v>
      </c>
    </row>
    <row r="4" spans="1:2" x14ac:dyDescent="0.25">
      <c r="A4" t="s">
        <v>37</v>
      </c>
      <c r="B4">
        <f>80*A2-(1/15)*A2^2+150*B2-0.2*B2^2</f>
        <v>52124.999999987747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6ED1-1ADF-4941-BE78-E841523B8F97}">
  <dimension ref="A1:D10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12" bestFit="1" customWidth="1"/>
  </cols>
  <sheetData>
    <row r="1" spans="1:4" x14ac:dyDescent="0.25">
      <c r="A1" t="s">
        <v>35</v>
      </c>
      <c r="B1" t="s">
        <v>36</v>
      </c>
    </row>
    <row r="2" spans="1:4" x14ac:dyDescent="0.25">
      <c r="A2">
        <v>459.71659710525813</v>
      </c>
      <c r="B2">
        <v>308.1983820619111</v>
      </c>
    </row>
    <row r="4" spans="1:4" x14ac:dyDescent="0.25">
      <c r="A4" t="s">
        <v>37</v>
      </c>
      <c r="B4">
        <f>80*A2-(1/15)*A2^2+150*B2-0.2*B2^2</f>
        <v>49920.546559655486</v>
      </c>
    </row>
    <row r="6" spans="1:4" x14ac:dyDescent="0.25">
      <c r="A6" t="s">
        <v>38</v>
      </c>
    </row>
    <row r="7" spans="1:4" x14ac:dyDescent="0.25">
      <c r="B7">
        <f>7/10*A2+B2</f>
        <v>630.00000003559171</v>
      </c>
      <c r="C7" t="s">
        <v>39</v>
      </c>
      <c r="D7">
        <v>630</v>
      </c>
    </row>
    <row r="8" spans="1:4" x14ac:dyDescent="0.25">
      <c r="B8">
        <f>0.5*A2+5/6*B2</f>
        <v>486.69028360422169</v>
      </c>
      <c r="C8" t="s">
        <v>39</v>
      </c>
      <c r="D8">
        <v>600</v>
      </c>
    </row>
    <row r="9" spans="1:4" x14ac:dyDescent="0.25">
      <c r="B9">
        <f>A2+2/3*B2</f>
        <v>665.18218514653222</v>
      </c>
      <c r="C9" t="s">
        <v>39</v>
      </c>
      <c r="D9">
        <v>708</v>
      </c>
    </row>
    <row r="10" spans="1:4" x14ac:dyDescent="0.25">
      <c r="B10">
        <f>0.1*A2+0.25*B2</f>
        <v>123.02125522600359</v>
      </c>
      <c r="C10" t="s">
        <v>39</v>
      </c>
      <c r="D10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E736-D0BF-49C5-9ABF-ECECA9BFB21F}">
  <dimension ref="A1:D7"/>
  <sheetViews>
    <sheetView workbookViewId="0">
      <selection activeCell="N9" sqref="N9"/>
    </sheetView>
  </sheetViews>
  <sheetFormatPr defaultRowHeight="15" x14ac:dyDescent="0.25"/>
  <sheetData>
    <row r="1" spans="1:4" x14ac:dyDescent="0.25">
      <c r="A1" t="s">
        <v>40</v>
      </c>
      <c r="B1" t="s">
        <v>41</v>
      </c>
    </row>
    <row r="2" spans="1:4" x14ac:dyDescent="0.25">
      <c r="A2">
        <v>0</v>
      </c>
      <c r="B2">
        <v>0</v>
      </c>
    </row>
    <row r="4" spans="1:4" x14ac:dyDescent="0.25">
      <c r="A4" t="s">
        <v>37</v>
      </c>
      <c r="B4">
        <f>20*A2+10*B2</f>
        <v>0</v>
      </c>
    </row>
    <row r="6" spans="1:4" x14ac:dyDescent="0.25">
      <c r="A6" t="s">
        <v>38</v>
      </c>
      <c r="B6">
        <f>A2</f>
        <v>0</v>
      </c>
      <c r="C6" t="s">
        <v>42</v>
      </c>
      <c r="D6">
        <v>2</v>
      </c>
    </row>
    <row r="7" spans="1:4" x14ac:dyDescent="0.25">
      <c r="B7">
        <f>B2</f>
        <v>0</v>
      </c>
      <c r="C7" t="s">
        <v>39</v>
      </c>
      <c r="D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D00E-BA03-4232-82D3-B65F1B8FEBB4}">
  <dimension ref="A1:D10"/>
  <sheetViews>
    <sheetView workbookViewId="0">
      <selection activeCell="L1" sqref="L1:O5"/>
    </sheetView>
  </sheetViews>
  <sheetFormatPr defaultRowHeight="15" x14ac:dyDescent="0.25"/>
  <cols>
    <col min="1" max="1" width="11.140625" bestFit="1" customWidth="1"/>
  </cols>
  <sheetData>
    <row r="1" spans="1:4" x14ac:dyDescent="0.25">
      <c r="A1" t="s">
        <v>43</v>
      </c>
      <c r="B1" t="s">
        <v>44</v>
      </c>
    </row>
    <row r="2" spans="1:4" x14ac:dyDescent="0.25">
      <c r="A2">
        <v>250</v>
      </c>
      <c r="B2">
        <v>100</v>
      </c>
    </row>
    <row r="5" spans="1:4" x14ac:dyDescent="0.25">
      <c r="A5" t="s">
        <v>45</v>
      </c>
      <c r="B5">
        <f>2*A2+3*B2</f>
        <v>800</v>
      </c>
    </row>
    <row r="7" spans="1:4" x14ac:dyDescent="0.25">
      <c r="A7" t="s">
        <v>38</v>
      </c>
    </row>
    <row r="8" spans="1:4" x14ac:dyDescent="0.25">
      <c r="B8">
        <f>A2</f>
        <v>250</v>
      </c>
      <c r="C8" t="s">
        <v>42</v>
      </c>
      <c r="D8">
        <v>125</v>
      </c>
    </row>
    <row r="9" spans="1:4" x14ac:dyDescent="0.25">
      <c r="B9">
        <f>A2+B2</f>
        <v>350</v>
      </c>
      <c r="C9" t="s">
        <v>42</v>
      </c>
      <c r="D9">
        <v>350</v>
      </c>
    </row>
    <row r="10" spans="1:4" x14ac:dyDescent="0.25">
      <c r="B10">
        <f>2*A2+B2</f>
        <v>600</v>
      </c>
      <c r="C10" t="s">
        <v>39</v>
      </c>
      <c r="D10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1E28-AE5F-414E-A1F5-CCF2740AF0BF}">
  <dimension ref="A1:D10"/>
  <sheetViews>
    <sheetView tabSelected="1" workbookViewId="0">
      <selection activeCell="H13" sqref="H13"/>
    </sheetView>
  </sheetViews>
  <sheetFormatPr defaultRowHeight="15" x14ac:dyDescent="0.25"/>
  <cols>
    <col min="1" max="1" width="11.140625" bestFit="1" customWidth="1"/>
  </cols>
  <sheetData>
    <row r="1" spans="1:4" x14ac:dyDescent="0.25">
      <c r="A1" t="s">
        <v>46</v>
      </c>
      <c r="B1" t="s">
        <v>47</v>
      </c>
    </row>
    <row r="2" spans="1:4" x14ac:dyDescent="0.25">
      <c r="A2">
        <v>540</v>
      </c>
      <c r="B2">
        <v>252</v>
      </c>
    </row>
    <row r="4" spans="1:4" x14ac:dyDescent="0.25">
      <c r="A4" t="s">
        <v>48</v>
      </c>
      <c r="B4">
        <f>10*A2+9*B2</f>
        <v>7668</v>
      </c>
    </row>
    <row r="7" spans="1:4" x14ac:dyDescent="0.25">
      <c r="A7" t="s">
        <v>38</v>
      </c>
      <c r="B7">
        <f>0.7*A2+B2</f>
        <v>630</v>
      </c>
      <c r="C7" t="s">
        <v>39</v>
      </c>
      <c r="D7">
        <v>630</v>
      </c>
    </row>
    <row r="8" spans="1:4" x14ac:dyDescent="0.25">
      <c r="B8">
        <f>0.5*A2+(5/6)*B2</f>
        <v>480</v>
      </c>
      <c r="C8" t="s">
        <v>39</v>
      </c>
      <c r="D8">
        <v>600</v>
      </c>
    </row>
    <row r="9" spans="1:4" x14ac:dyDescent="0.25">
      <c r="B9">
        <f>A2+(2/3)*B2</f>
        <v>708</v>
      </c>
      <c r="C9" t="s">
        <v>39</v>
      </c>
      <c r="D9">
        <v>708</v>
      </c>
    </row>
    <row r="10" spans="1:4" x14ac:dyDescent="0.25">
      <c r="B10">
        <f>0.1*A2+0.25*B2</f>
        <v>117</v>
      </c>
      <c r="C10" t="s">
        <v>39</v>
      </c>
      <c r="D10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if model with Excel Solver</vt:lpstr>
      <vt:lpstr>Minimization problem</vt:lpstr>
      <vt:lpstr>Unconstrained problem</vt:lpstr>
      <vt:lpstr>Constrained Problem</vt:lpstr>
      <vt:lpstr>unbounded problem </vt:lpstr>
      <vt:lpstr>Sensitivity analysis</vt:lpstr>
      <vt:lpstr>Sensitivity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Rodgers Odongo</dc:creator>
  <cp:lastModifiedBy>Rodgers Odongo</cp:lastModifiedBy>
  <dcterms:created xsi:type="dcterms:W3CDTF">2024-04-16T14:40:57Z</dcterms:created>
  <dcterms:modified xsi:type="dcterms:W3CDTF">2024-05-01T13:50:25Z</dcterms:modified>
</cp:coreProperties>
</file>