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5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B7" i="1"/>
  <c r="E7" i="1"/>
  <c r="E6" i="1"/>
  <c r="F3" i="1"/>
  <c r="F4" i="1"/>
  <c r="F2" i="1"/>
  <c r="B6" i="1"/>
  <c r="C3" i="1"/>
  <c r="C4" i="1"/>
  <c r="C2" i="1"/>
</calcChain>
</file>

<file path=xl/sharedStrings.xml><?xml version="1.0" encoding="utf-8"?>
<sst xmlns="http://schemas.openxmlformats.org/spreadsheetml/2006/main" count="21" uniqueCount="21">
  <si>
    <t>X_org</t>
  </si>
  <si>
    <t>X_hat</t>
  </si>
  <si>
    <t>X</t>
  </si>
  <si>
    <t xml:space="preserve"> </t>
  </si>
  <si>
    <t>y_org</t>
  </si>
  <si>
    <t>Y</t>
  </si>
  <si>
    <t>X_mean</t>
  </si>
  <si>
    <t>X_std</t>
  </si>
  <si>
    <t xml:space="preserve">R = </t>
  </si>
  <si>
    <t xml:space="preserve">R_inv = </t>
  </si>
  <si>
    <t>sigma2=</t>
  </si>
  <si>
    <t>SigmaSqr=</t>
  </si>
  <si>
    <t>mu=</t>
  </si>
  <si>
    <t>xI</t>
  </si>
  <si>
    <t>y-OpenMDAO</t>
  </si>
  <si>
    <t>y-Jones Matlab</t>
  </si>
  <si>
    <t>y-Jones Python</t>
  </si>
  <si>
    <t>Optimized Branin Function</t>
  </si>
  <si>
    <t>Comparison</t>
  </si>
  <si>
    <t>Actual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</si>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</sst>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3" sqref="C3"/>
    </sheetView>
  </sheetViews>
  <sheetFormatPr baseColWidth="10" defaultRowHeight="15" x14ac:dyDescent="0"/>
  <cols>
    <col min="4" max="4" width="8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-5</v>
      </c>
      <c r="B2">
        <v>0</v>
      </c>
      <c r="C2">
        <f>(B2-$B$6)/$B$7</f>
        <v>-1.2510097276744783</v>
      </c>
      <c r="E2">
        <v>12.72375626</v>
      </c>
      <c r="F2">
        <f>(E2-$E$6)/$E$7</f>
        <v>1.4058741343040857</v>
      </c>
    </row>
    <row r="3" spans="1:9">
      <c r="A3">
        <v>3</v>
      </c>
      <c r="B3">
        <v>0.5333</v>
      </c>
      <c r="C3">
        <f t="shared" ref="C3:C4" si="0">(B3-$B$6)/$B$7</f>
        <v>5.433851683500962E-2</v>
      </c>
      <c r="E3">
        <v>0.49398052999999997</v>
      </c>
      <c r="F3">
        <f t="shared" ref="F3:F4" si="1">(E3-$E$6)/$E$7</f>
        <v>-0.83574685169765939</v>
      </c>
    </row>
    <row r="4" spans="1:9">
      <c r="A4">
        <v>10</v>
      </c>
      <c r="B4">
        <v>1</v>
      </c>
      <c r="C4">
        <f t="shared" si="0"/>
        <v>1.1966712108394686</v>
      </c>
      <c r="E4">
        <v>1.9431406600000001</v>
      </c>
      <c r="F4">
        <f t="shared" si="1"/>
        <v>-0.57012728260642653</v>
      </c>
    </row>
    <row r="6" spans="1:9">
      <c r="A6" t="s">
        <v>6</v>
      </c>
      <c r="B6">
        <f>AVERAGE(B2:B4)</f>
        <v>0.5111</v>
      </c>
      <c r="E6">
        <f>AVERAGE(E2:E4)</f>
        <v>5.053625816666667</v>
      </c>
    </row>
    <row r="7" spans="1:9">
      <c r="A7" t="s">
        <v>7</v>
      </c>
      <c r="B7">
        <f>STDEVP(B2:B4)</f>
        <v>0.40854998062252629</v>
      </c>
      <c r="E7">
        <f>STDEVP(E2:E4)</f>
        <v>5.4557732133894641</v>
      </c>
    </row>
    <row r="10" spans="1:9">
      <c r="A10" t="s">
        <v>8</v>
      </c>
      <c r="B10" s="1">
        <v>1</v>
      </c>
      <c r="C10" s="1">
        <v>7.3392411899999999E-3</v>
      </c>
      <c r="D10" s="1">
        <v>3.1363885499999997E-8</v>
      </c>
      <c r="G10">
        <v>1</v>
      </c>
      <c r="H10">
        <v>8.0999999999999996E-3</v>
      </c>
      <c r="I10">
        <v>0</v>
      </c>
    </row>
    <row r="11" spans="1:9">
      <c r="B11" s="1">
        <v>7.3392411899999999E-3</v>
      </c>
      <c r="C11" s="1">
        <v>1</v>
      </c>
      <c r="D11" s="1">
        <v>2.3221441200000002E-2</v>
      </c>
      <c r="G11">
        <v>8.0999999999999996E-3</v>
      </c>
      <c r="H11">
        <v>1</v>
      </c>
      <c r="I11">
        <v>2.5000000000000001E-2</v>
      </c>
    </row>
    <row r="12" spans="1:9">
      <c r="B12" s="1">
        <v>3.1363885499999997E-8</v>
      </c>
      <c r="C12" s="1">
        <v>2.3221441200000002E-2</v>
      </c>
      <c r="D12" s="1">
        <v>1</v>
      </c>
      <c r="G12">
        <v>0</v>
      </c>
      <c r="H12">
        <v>2.5000000000000001E-2</v>
      </c>
      <c r="I12">
        <v>1</v>
      </c>
    </row>
    <row r="14" spans="1:9">
      <c r="A14" t="s">
        <v>9</v>
      </c>
      <c r="B14" s="1">
        <v>1.0000538999999999</v>
      </c>
      <c r="C14" s="1">
        <v>-7.3435959500000002E-3</v>
      </c>
      <c r="D14" s="1">
        <v>1.70497516E-4</v>
      </c>
      <c r="G14">
        <v>1.0001</v>
      </c>
      <c r="H14">
        <v>-8.0999999999999996E-3</v>
      </c>
      <c r="I14">
        <v>2.0000000000000001E-4</v>
      </c>
    </row>
    <row r="15" spans="1:9">
      <c r="B15" s="1">
        <v>-7.3435959500000002E-3</v>
      </c>
      <c r="C15" s="1">
        <v>1.00059345</v>
      </c>
      <c r="D15" s="1">
        <v>-2.3235221800000001E-2</v>
      </c>
      <c r="G15">
        <v>-8.0999999999999996E-3</v>
      </c>
      <c r="H15">
        <v>1.0006999999999999</v>
      </c>
      <c r="I15">
        <v>-2.5000000000000001E-2</v>
      </c>
    </row>
    <row r="16" spans="1:9">
      <c r="B16" s="1">
        <v>1.70497516E-4</v>
      </c>
      <c r="C16" s="1">
        <v>-2.3235221800000001E-2</v>
      </c>
      <c r="D16" s="1">
        <v>1.00053956</v>
      </c>
      <c r="G16">
        <v>2.0000000000000001E-4</v>
      </c>
      <c r="H16">
        <v>-2.5000000000000001E-2</v>
      </c>
      <c r="I16">
        <v>1.0005999999999999</v>
      </c>
    </row>
    <row r="19" spans="1:2">
      <c r="A19" t="s">
        <v>10</v>
      </c>
      <c r="B19" s="1">
        <v>29.72118</v>
      </c>
    </row>
    <row r="21" spans="1:2">
      <c r="A21" t="s">
        <v>11</v>
      </c>
      <c r="B21">
        <v>0.99842430999999998</v>
      </c>
    </row>
    <row r="22" spans="1:2">
      <c r="A22" t="s">
        <v>12</v>
      </c>
      <c r="B22">
        <v>9.4864500000000004E-3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21" sqref="J21"/>
    </sheetView>
  </sheetViews>
  <sheetFormatPr baseColWidth="10" defaultRowHeight="15" x14ac:dyDescent="0"/>
  <cols>
    <col min="4" max="4" width="12.6640625" bestFit="1" customWidth="1"/>
    <col min="5" max="6" width="13.5" bestFit="1" customWidth="1"/>
  </cols>
  <sheetData>
    <row r="1" spans="1:10">
      <c r="A1" t="s">
        <v>17</v>
      </c>
    </row>
    <row r="2" spans="1:10">
      <c r="D2" s="4" t="s">
        <v>18</v>
      </c>
      <c r="E2" s="4"/>
      <c r="F2" s="4"/>
    </row>
    <row r="3" spans="1:10">
      <c r="A3" t="s">
        <v>13</v>
      </c>
      <c r="C3" t="s">
        <v>19</v>
      </c>
      <c r="D3" t="s">
        <v>14</v>
      </c>
      <c r="E3" t="s">
        <v>16</v>
      </c>
      <c r="F3" t="s">
        <v>15</v>
      </c>
    </row>
    <row r="4" spans="1:10">
      <c r="A4" s="2">
        <v>-5</v>
      </c>
      <c r="B4" s="2">
        <v>0</v>
      </c>
      <c r="C4" s="2">
        <v>17.508299999999998</v>
      </c>
      <c r="D4" s="2">
        <v>17.508299999999998</v>
      </c>
      <c r="E4" s="2">
        <v>17.508299999999998</v>
      </c>
      <c r="F4" s="2">
        <v>17.508299515778099</v>
      </c>
      <c r="H4">
        <f>($C4-D4)^2</f>
        <v>0</v>
      </c>
      <c r="I4">
        <f>($C4-E4)^2</f>
        <v>0</v>
      </c>
      <c r="J4">
        <f t="shared" ref="J4" si="0">($C4-F4)^2</f>
        <v>2.3447084835259852E-13</v>
      </c>
    </row>
    <row r="5" spans="1:10">
      <c r="A5">
        <v>-4</v>
      </c>
      <c r="B5">
        <v>7.0000000000000007E-2</v>
      </c>
      <c r="C5">
        <v>3.7236400000000001</v>
      </c>
      <c r="D5">
        <v>15.552215</v>
      </c>
      <c r="E5">
        <v>15.748153</v>
      </c>
      <c r="F5">
        <v>16.212624632328598</v>
      </c>
      <c r="H5">
        <f t="shared" ref="H5:H19" si="1">($C5-D5)^2</f>
        <v>139.91518653062502</v>
      </c>
      <c r="I5">
        <f t="shared" ref="I5:I19" si="2">($C5-E5)^2</f>
        <v>144.58891288716902</v>
      </c>
      <c r="J5">
        <f t="shared" ref="J5:J19" si="3">($C5-F5)^2</f>
        <v>155.97473714653989</v>
      </c>
    </row>
    <row r="6" spans="1:10">
      <c r="A6">
        <v>-3</v>
      </c>
      <c r="B6">
        <v>0.13</v>
      </c>
      <c r="C6">
        <v>0.493981</v>
      </c>
      <c r="D6">
        <v>12.07549</v>
      </c>
      <c r="E6">
        <v>12.619686</v>
      </c>
      <c r="F6">
        <v>13.579587598727301</v>
      </c>
      <c r="H6">
        <f t="shared" si="1"/>
        <v>134.13135071708101</v>
      </c>
      <c r="I6">
        <f t="shared" si="2"/>
        <v>147.03272174702499</v>
      </c>
      <c r="J6">
        <f t="shared" si="3"/>
        <v>171.23310005665547</v>
      </c>
    </row>
    <row r="7" spans="1:10">
      <c r="A7">
        <v>-2</v>
      </c>
      <c r="B7">
        <v>0.2</v>
      </c>
      <c r="C7">
        <v>6.004111</v>
      </c>
      <c r="D7">
        <v>10.043003000000001</v>
      </c>
      <c r="E7">
        <v>10.790791</v>
      </c>
      <c r="F7">
        <v>11.5663653769886</v>
      </c>
      <c r="H7">
        <f t="shared" si="1"/>
        <v>16.312648587664004</v>
      </c>
      <c r="I7">
        <f t="shared" si="2"/>
        <v>22.912305422400006</v>
      </c>
      <c r="J7">
        <f t="shared" si="3"/>
        <v>30.938673754328835</v>
      </c>
    </row>
    <row r="8" spans="1:10">
      <c r="A8">
        <v>-1</v>
      </c>
      <c r="B8">
        <v>0.27</v>
      </c>
      <c r="C8">
        <v>15.188044</v>
      </c>
      <c r="D8">
        <v>9.4529029999999992</v>
      </c>
      <c r="E8">
        <v>10.2598</v>
      </c>
      <c r="F8">
        <v>10.6910345563155</v>
      </c>
      <c r="H8">
        <f t="shared" si="1"/>
        <v>32.891842289881005</v>
      </c>
      <c r="I8">
        <f t="shared" si="2"/>
        <v>24.287588923535996</v>
      </c>
      <c r="J8">
        <f t="shared" si="3"/>
        <v>20.223093936587567</v>
      </c>
    </row>
    <row r="9" spans="1:10">
      <c r="A9" s="3">
        <v>0</v>
      </c>
      <c r="B9" s="3">
        <v>0.33</v>
      </c>
      <c r="C9" s="3">
        <v>19.602112999999999</v>
      </c>
      <c r="D9" s="3">
        <v>9.3600460000000005</v>
      </c>
      <c r="E9" s="3">
        <v>10.176245</v>
      </c>
      <c r="F9" s="3">
        <v>10.454567013054101</v>
      </c>
      <c r="H9">
        <f t="shared" si="1"/>
        <v>104.89993643248897</v>
      </c>
      <c r="I9">
        <f t="shared" si="2"/>
        <v>88.846987553423986</v>
      </c>
      <c r="J9">
        <f t="shared" si="3"/>
        <v>83.677597583290009</v>
      </c>
    </row>
    <row r="10" spans="1:10">
      <c r="A10">
        <v>1</v>
      </c>
      <c r="B10">
        <v>0.4</v>
      </c>
      <c r="C10">
        <v>15.188044</v>
      </c>
      <c r="D10">
        <v>9.3518679999999996</v>
      </c>
      <c r="E10">
        <v>10.168886000000001</v>
      </c>
      <c r="F10">
        <v>10.4136288992106</v>
      </c>
      <c r="H10">
        <f t="shared" si="1"/>
        <v>34.060950302976003</v>
      </c>
      <c r="I10">
        <f t="shared" si="2"/>
        <v>25.191947028963991</v>
      </c>
      <c r="J10">
        <f t="shared" si="3"/>
        <v>22.79503955464585</v>
      </c>
    </row>
    <row r="11" spans="1:10">
      <c r="A11">
        <v>2</v>
      </c>
      <c r="B11">
        <v>0.47</v>
      </c>
      <c r="C11">
        <v>6.004111</v>
      </c>
      <c r="D11">
        <v>9.3515560000000004</v>
      </c>
      <c r="E11">
        <v>10.168583999999999</v>
      </c>
      <c r="F11">
        <v>10.410567558865001</v>
      </c>
      <c r="H11">
        <f t="shared" si="1"/>
        <v>11.205388028025004</v>
      </c>
      <c r="I11">
        <f t="shared" si="2"/>
        <v>17.342835367728995</v>
      </c>
      <c r="J11">
        <f t="shared" si="3"/>
        <v>19.416859405164384</v>
      </c>
    </row>
    <row r="12" spans="1:10">
      <c r="A12">
        <v>3</v>
      </c>
      <c r="B12">
        <v>0.53</v>
      </c>
      <c r="C12">
        <v>0.493981</v>
      </c>
      <c r="D12">
        <v>9.3534810000000004</v>
      </c>
      <c r="E12">
        <v>10.169893999999999</v>
      </c>
      <c r="F12">
        <v>10.424021333367699</v>
      </c>
      <c r="H12">
        <f t="shared" si="1"/>
        <v>78.490740250000016</v>
      </c>
      <c r="I12">
        <f t="shared" si="2"/>
        <v>93.623292383568995</v>
      </c>
      <c r="J12">
        <f t="shared" si="3"/>
        <v>98.60570102230929</v>
      </c>
    </row>
    <row r="13" spans="1:10">
      <c r="A13">
        <v>4</v>
      </c>
      <c r="B13">
        <v>0.6</v>
      </c>
      <c r="C13">
        <v>3.7236400000000001</v>
      </c>
      <c r="D13">
        <v>9.3751850000000001</v>
      </c>
      <c r="E13">
        <v>10.184595</v>
      </c>
      <c r="F13">
        <v>10.499921063604001</v>
      </c>
      <c r="H13">
        <f t="shared" si="1"/>
        <v>31.939960887025006</v>
      </c>
      <c r="I13">
        <f t="shared" si="2"/>
        <v>41.743939512025001</v>
      </c>
      <c r="J13">
        <f t="shared" si="3"/>
        <v>45.917985052958173</v>
      </c>
    </row>
    <row r="14" spans="1:10">
      <c r="A14">
        <v>5</v>
      </c>
      <c r="B14">
        <v>0.67</v>
      </c>
      <c r="C14">
        <v>12.723756</v>
      </c>
      <c r="D14">
        <v>9.5076040000000006</v>
      </c>
      <c r="E14">
        <v>10.272088999999999</v>
      </c>
      <c r="F14">
        <v>10.7488340448246</v>
      </c>
      <c r="H14">
        <f t="shared" si="1"/>
        <v>10.343633687103996</v>
      </c>
      <c r="I14">
        <f t="shared" si="2"/>
        <v>6.0106710788890023</v>
      </c>
      <c r="J14">
        <f t="shared" si="3"/>
        <v>3.9003167290338259</v>
      </c>
    </row>
    <row r="15" spans="1:10">
      <c r="A15">
        <v>6</v>
      </c>
      <c r="B15">
        <v>0.73</v>
      </c>
      <c r="C15">
        <v>19.219663000000001</v>
      </c>
      <c r="D15">
        <v>9.8998109999999997</v>
      </c>
      <c r="E15">
        <v>10.504701000000001</v>
      </c>
      <c r="F15">
        <v>11.1299129588719</v>
      </c>
      <c r="H15">
        <f t="shared" si="1"/>
        <v>86.85964130190402</v>
      </c>
      <c r="I15">
        <f t="shared" si="2"/>
        <v>75.950562661443996</v>
      </c>
      <c r="J15">
        <f t="shared" si="3"/>
        <v>65.44405572793211</v>
      </c>
    </row>
    <row r="16" spans="1:10">
      <c r="A16">
        <v>7</v>
      </c>
      <c r="B16">
        <v>0.8</v>
      </c>
      <c r="C16">
        <v>17.239053999999999</v>
      </c>
      <c r="D16">
        <v>10.144735000000001</v>
      </c>
      <c r="E16">
        <v>10.444241999999999</v>
      </c>
      <c r="F16">
        <v>10.865515629289799</v>
      </c>
      <c r="H16">
        <f t="shared" si="1"/>
        <v>50.329362073760983</v>
      </c>
      <c r="I16">
        <f t="shared" si="2"/>
        <v>46.169470115344005</v>
      </c>
      <c r="J16">
        <f t="shared" si="3"/>
        <v>40.621991362915232</v>
      </c>
    </row>
    <row r="17" spans="1:10">
      <c r="A17" s="2">
        <v>8</v>
      </c>
      <c r="B17" s="2">
        <v>0.87</v>
      </c>
      <c r="C17" s="2">
        <v>8.6028920000000006</v>
      </c>
      <c r="D17" s="2">
        <v>8.6028920000000006</v>
      </c>
      <c r="E17" s="2">
        <v>8.6028920000000006</v>
      </c>
      <c r="F17" s="2">
        <v>8.6028922859155603</v>
      </c>
      <c r="H17">
        <f t="shared" si="1"/>
        <v>0</v>
      </c>
      <c r="I17">
        <f t="shared" si="2"/>
        <v>0</v>
      </c>
      <c r="J17">
        <f t="shared" si="3"/>
        <v>8.1747707262775697E-14</v>
      </c>
    </row>
    <row r="18" spans="1:10">
      <c r="A18">
        <v>9</v>
      </c>
      <c r="B18">
        <v>0.93</v>
      </c>
      <c r="C18">
        <v>1.251225</v>
      </c>
      <c r="D18">
        <v>4.7030430000000001</v>
      </c>
      <c r="E18">
        <v>4.588857</v>
      </c>
      <c r="F18">
        <v>4.6043353992936096</v>
      </c>
      <c r="H18">
        <f t="shared" si="1"/>
        <v>11.915047505124003</v>
      </c>
      <c r="I18">
        <f t="shared" si="2"/>
        <v>11.139787367424001</v>
      </c>
      <c r="J18">
        <f t="shared" si="3"/>
        <v>11.24334934985095</v>
      </c>
    </row>
    <row r="19" spans="1:10">
      <c r="A19" s="2">
        <v>10</v>
      </c>
      <c r="B19" s="2">
        <v>1</v>
      </c>
      <c r="C19" s="2">
        <v>1.943141</v>
      </c>
      <c r="D19" s="2">
        <v>1.943141</v>
      </c>
      <c r="E19" s="2">
        <v>1.943141</v>
      </c>
      <c r="F19" s="2">
        <v>1.94314066288596</v>
      </c>
      <c r="H19">
        <f t="shared" si="1"/>
        <v>0</v>
      </c>
      <c r="I19">
        <f t="shared" si="2"/>
        <v>0</v>
      </c>
      <c r="J19">
        <f t="shared" si="3"/>
        <v>1.1364587597629549E-13</v>
      </c>
    </row>
    <row r="21" spans="1:10">
      <c r="G21" t="s">
        <v>20</v>
      </c>
      <c r="H21">
        <f>SQRT(SUM(H4:H19))</f>
        <v>27.263449682563266</v>
      </c>
      <c r="I21">
        <f t="shared" ref="I21:J21" si="4">SQRT(SUM(I4:I19))</f>
        <v>27.291775721798352</v>
      </c>
      <c r="J21">
        <f t="shared" si="4"/>
        <v>27.748738722367403</v>
      </c>
    </row>
  </sheetData>
  <mergeCells count="1">
    <mergeCell ref="D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Satadru Roy</dc:creator>
  <cp:lastModifiedBy>Satadru Roy</cp:lastModifiedBy>
  <dcterms:created xsi:type="dcterms:W3CDTF">2016-07-23T01:43:06Z</dcterms:created>
  <dcterms:modified xsi:type="dcterms:W3CDTF">2016-08-12T23:23:40Z</dcterms:modified>
</cp:coreProperties>
</file>