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4660" windowHeight="16060"/>
  </bookViews>
  <sheets>
    <sheet name="Fortino Priming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G14" i="1"/>
  <c r="H14" i="1"/>
  <c r="G36" i="1"/>
  <c r="H36" i="1"/>
  <c r="G37" i="1"/>
  <c r="H37" i="1"/>
  <c r="I36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13" i="1"/>
  <c r="H13" i="1"/>
  <c r="I13" i="1"/>
  <c r="J5" i="1"/>
</calcChain>
</file>

<file path=xl/sharedStrings.xml><?xml version="1.0" encoding="utf-8"?>
<sst xmlns="http://schemas.openxmlformats.org/spreadsheetml/2006/main" count="87" uniqueCount="70">
  <si>
    <t>Ergosterol</t>
  </si>
  <si>
    <t xml:space="preserve">Ergosterol </t>
  </si>
  <si>
    <t>Sample ID</t>
  </si>
  <si>
    <t>Filename</t>
  </si>
  <si>
    <t>Run Date</t>
  </si>
  <si>
    <t>0 ug/mL std</t>
  </si>
  <si>
    <t>C:\CLASS-VP\DATA\Hal\Fortino priming 1</t>
  </si>
  <si>
    <t>1 ug/mL std</t>
  </si>
  <si>
    <t>C:\CLASS-VP\DATA\Hal\Fortino priming 2</t>
  </si>
  <si>
    <t>5 ug/mL std</t>
  </si>
  <si>
    <t>C:\CLASS-VP\DATA\Hal\Fortino priming 3</t>
  </si>
  <si>
    <t>10 ug/mL std</t>
  </si>
  <si>
    <t>C:\CLASS-VP\DATA\Hal\Fortino priming 4</t>
  </si>
  <si>
    <t>25 ug/mL std</t>
  </si>
  <si>
    <t>C:\CLASS-VP\DATA\Hal\Fortino priming 5</t>
  </si>
  <si>
    <t>spike 1</t>
  </si>
  <si>
    <t>C:\CLASS-VP\DATA\Hal\Fortino priming 6</t>
  </si>
  <si>
    <t>Top 1</t>
  </si>
  <si>
    <t>C:\CLASS-VP\DATA\Hal\Fortino priming 7</t>
  </si>
  <si>
    <t>Top 2</t>
  </si>
  <si>
    <t>C:\CLASS-VP\DATA\Hal\Fortino priming 8</t>
  </si>
  <si>
    <t>Top 3</t>
  </si>
  <si>
    <t>C:\CLASS-VP\DATA\Hal\Fortino priming 9</t>
  </si>
  <si>
    <t>Top 4</t>
  </si>
  <si>
    <t>C:\CLASS-VP\DATA\Hal\Fortino priming 10</t>
  </si>
  <si>
    <t>Top 5</t>
  </si>
  <si>
    <t>C:\CLASS-VP\DATA\Hal\Fortino priming 11</t>
  </si>
  <si>
    <t>Top 6</t>
  </si>
  <si>
    <t>C:\CLASS-VP\DATA\Hal\Fortino priming 12</t>
  </si>
  <si>
    <t>Top 7</t>
  </si>
  <si>
    <t>C:\CLASS-VP\DATA\Hal\Fortino priming 13</t>
  </si>
  <si>
    <t>Top 8</t>
  </si>
  <si>
    <t>C:\CLASS-VP\DATA\Hal\Fortino priming 14</t>
  </si>
  <si>
    <t>Top 9</t>
  </si>
  <si>
    <t>C:\CLASS-VP\DATA\Hal\Fortino priming 15</t>
  </si>
  <si>
    <t>Top 10</t>
  </si>
  <si>
    <t>C:\CLASS-VP\DATA\Hal\Fortino priming 16</t>
  </si>
  <si>
    <t>Sed 1</t>
  </si>
  <si>
    <t>C:\CLASS-VP\DATA\Hal\Fortino priming 17</t>
  </si>
  <si>
    <t>Sed 2</t>
  </si>
  <si>
    <t>C:\CLASS-VP\DATA\Hal\Fortino priming 18</t>
  </si>
  <si>
    <t>Sed 3</t>
  </si>
  <si>
    <t>C:\CLASS-VP\DATA\Hal\Fortino priming 19</t>
  </si>
  <si>
    <t>Sed 4</t>
  </si>
  <si>
    <t>C:\CLASS-VP\DATA\Hal\Fortino priming 20</t>
  </si>
  <si>
    <t>Sed 5</t>
  </si>
  <si>
    <t>C:\CLASS-VP\DATA\Hal\Fortino priming 21</t>
  </si>
  <si>
    <t>Sed 6</t>
  </si>
  <si>
    <t>C:\CLASS-VP\DATA\Hal\Fortino priming 22</t>
  </si>
  <si>
    <t>Sed 7</t>
  </si>
  <si>
    <t>C:\CLASS-VP\DATA\Hal\Fortino priming 23</t>
  </si>
  <si>
    <t>Sed 8</t>
  </si>
  <si>
    <t>C:\CLASS-VP\DATA\Hal\Fortino priming 24</t>
  </si>
  <si>
    <t>Sed 9</t>
  </si>
  <si>
    <t>C:\CLASS-VP\DATA\Hal\Fortino priming 25</t>
  </si>
  <si>
    <t>Sed 10</t>
  </si>
  <si>
    <t>C:\CLASS-VP\DATA\Hal\Fortino priming 26</t>
  </si>
  <si>
    <t>spike 2</t>
  </si>
  <si>
    <t>C:\CLASS-VP\DATA\Hal\Fortino priming 27</t>
  </si>
  <si>
    <t>Slope</t>
  </si>
  <si>
    <t>Intercept</t>
  </si>
  <si>
    <t>[Ergosterol]</t>
  </si>
  <si>
    <t>(ug/mL)</t>
  </si>
  <si>
    <t>R-squared</t>
  </si>
  <si>
    <t>[Ergosterol] (ug/mL)</t>
  </si>
  <si>
    <t>peak time (min)</t>
  </si>
  <si>
    <t xml:space="preserve">peak area </t>
  </si>
  <si>
    <t>Total ergosterol (ug)</t>
  </si>
  <si>
    <t>Correct for spike recovery</t>
  </si>
  <si>
    <t>Recovery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</si>
</sst>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abSelected="1" workbookViewId="0">
      <selection activeCell="L22" sqref="L22"/>
    </sheetView>
  </sheetViews>
  <sheetFormatPr baseColWidth="10" defaultColWidth="8.83203125" defaultRowHeight="14" x14ac:dyDescent="0"/>
  <cols>
    <col min="2" max="2" width="14.83203125" customWidth="1"/>
    <col min="3" max="3" width="39.5" bestFit="1" customWidth="1"/>
    <col min="4" max="4" width="17.1640625" customWidth="1"/>
    <col min="5" max="5" width="16.1640625" customWidth="1"/>
    <col min="6" max="6" width="12.1640625" customWidth="1"/>
    <col min="8" max="8" width="12" bestFit="1" customWidth="1"/>
  </cols>
  <sheetData>
    <row r="3" spans="1:10">
      <c r="E3" t="s">
        <v>0</v>
      </c>
      <c r="F3" t="s">
        <v>1</v>
      </c>
      <c r="G3" t="s">
        <v>61</v>
      </c>
    </row>
    <row r="4" spans="1:10">
      <c r="B4" t="s">
        <v>2</v>
      </c>
      <c r="C4" t="s">
        <v>3</v>
      </c>
      <c r="D4" t="s">
        <v>4</v>
      </c>
      <c r="E4" t="s">
        <v>65</v>
      </c>
      <c r="F4" t="s">
        <v>66</v>
      </c>
      <c r="G4" t="s">
        <v>62</v>
      </c>
      <c r="H4" t="s">
        <v>59</v>
      </c>
      <c r="I4" t="s">
        <v>60</v>
      </c>
      <c r="J4" t="s">
        <v>63</v>
      </c>
    </row>
    <row r="5" spans="1:10">
      <c r="A5">
        <v>1</v>
      </c>
      <c r="B5" t="s">
        <v>5</v>
      </c>
      <c r="C5" t="s">
        <v>6</v>
      </c>
      <c r="D5" s="1">
        <v>42997.346504629626</v>
      </c>
      <c r="E5">
        <v>8.0220000000000002</v>
      </c>
      <c r="F5">
        <v>3468</v>
      </c>
      <c r="G5">
        <v>0</v>
      </c>
      <c r="H5">
        <f>SLOPE(G5:G9,F5:F9)</f>
        <v>5.9455555669577277E-6</v>
      </c>
      <c r="I5">
        <f>INTERCEPT(G5:G9,F5:F9)</f>
        <v>-8.9270978341309259E-2</v>
      </c>
      <c r="J5">
        <f>RSQ(G5:G9,F5:F9)</f>
        <v>0.99976865840183726</v>
      </c>
    </row>
    <row r="6" spans="1:10">
      <c r="A6">
        <v>2</v>
      </c>
      <c r="B6" t="s">
        <v>7</v>
      </c>
      <c r="C6" t="s">
        <v>8</v>
      </c>
      <c r="D6" s="1">
        <v>42997.356493055559</v>
      </c>
      <c r="E6">
        <v>8.39</v>
      </c>
      <c r="F6">
        <v>158513</v>
      </c>
      <c r="G6">
        <v>1</v>
      </c>
    </row>
    <row r="7" spans="1:10">
      <c r="A7">
        <v>3</v>
      </c>
      <c r="B7" t="s">
        <v>9</v>
      </c>
      <c r="C7" t="s">
        <v>10</v>
      </c>
      <c r="D7" s="1">
        <v>42997.366493055553</v>
      </c>
      <c r="E7">
        <v>8.1470000000000002</v>
      </c>
      <c r="F7">
        <v>873242</v>
      </c>
      <c r="G7">
        <v>5</v>
      </c>
    </row>
    <row r="8" spans="1:10">
      <c r="A8">
        <v>4</v>
      </c>
      <c r="B8" t="s">
        <v>11</v>
      </c>
      <c r="C8" t="s">
        <v>12</v>
      </c>
      <c r="D8" s="1">
        <v>42997.376481481479</v>
      </c>
      <c r="E8">
        <v>8.08</v>
      </c>
      <c r="F8">
        <v>1733758</v>
      </c>
      <c r="G8">
        <v>10</v>
      </c>
    </row>
    <row r="9" spans="1:10">
      <c r="A9">
        <v>5</v>
      </c>
      <c r="B9" t="s">
        <v>13</v>
      </c>
      <c r="C9" t="s">
        <v>14</v>
      </c>
      <c r="D9" s="1">
        <v>42997.386458333334</v>
      </c>
      <c r="E9">
        <v>8.0719999999999992</v>
      </c>
      <c r="F9">
        <v>4202000</v>
      </c>
      <c r="G9">
        <v>25</v>
      </c>
    </row>
    <row r="10" spans="1:10">
      <c r="D10" s="1"/>
    </row>
    <row r="11" spans="1:10">
      <c r="E11" t="s">
        <v>0</v>
      </c>
      <c r="F11" t="s">
        <v>1</v>
      </c>
      <c r="I11" t="s">
        <v>68</v>
      </c>
    </row>
    <row r="12" spans="1:10">
      <c r="B12" t="s">
        <v>2</v>
      </c>
      <c r="C12" t="s">
        <v>3</v>
      </c>
      <c r="D12" t="s">
        <v>4</v>
      </c>
      <c r="E12" t="s">
        <v>65</v>
      </c>
      <c r="F12" t="s">
        <v>66</v>
      </c>
      <c r="G12" t="s">
        <v>64</v>
      </c>
      <c r="H12" t="s">
        <v>67</v>
      </c>
      <c r="I12" s="3" t="s">
        <v>67</v>
      </c>
    </row>
    <row r="13" spans="1:10">
      <c r="A13">
        <v>7</v>
      </c>
      <c r="B13" t="s">
        <v>17</v>
      </c>
      <c r="C13" t="s">
        <v>18</v>
      </c>
      <c r="D13" s="1">
        <v>42997.406412037039</v>
      </c>
      <c r="E13">
        <v>8.1329999999999991</v>
      </c>
      <c r="F13">
        <v>204899</v>
      </c>
      <c r="G13">
        <f t="shared" ref="G13:G32" si="0">F13*$H$5+$I$5</f>
        <v>1.1289674117727622</v>
      </c>
      <c r="H13" s="2">
        <f>G13*1</f>
        <v>1.1289674117727622</v>
      </c>
      <c r="I13" s="3">
        <f>H13/($I$36/100)</f>
        <v>1.5808738976092256</v>
      </c>
    </row>
    <row r="14" spans="1:10">
      <c r="A14">
        <v>8</v>
      </c>
      <c r="B14" t="s">
        <v>19</v>
      </c>
      <c r="C14" t="s">
        <v>20</v>
      </c>
      <c r="D14" s="1">
        <v>42997.416388888887</v>
      </c>
      <c r="E14">
        <v>8.1449999999999996</v>
      </c>
      <c r="F14">
        <v>98440</v>
      </c>
      <c r="G14">
        <f t="shared" si="0"/>
        <v>0.49600951167000951</v>
      </c>
      <c r="H14" s="2">
        <f t="shared" ref="H14:H32" si="1">G14*1</f>
        <v>0.49600951167000951</v>
      </c>
      <c r="I14" s="3">
        <f t="shared" ref="I14:I32" si="2">H14/($I$36/100)</f>
        <v>0.69455369728851435</v>
      </c>
    </row>
    <row r="15" spans="1:10">
      <c r="A15">
        <v>9</v>
      </c>
      <c r="B15" t="s">
        <v>21</v>
      </c>
      <c r="C15" t="s">
        <v>22</v>
      </c>
      <c r="D15" s="1">
        <v>42997.426365740743</v>
      </c>
      <c r="E15">
        <v>8.1229999999999993</v>
      </c>
      <c r="F15">
        <v>159889</v>
      </c>
      <c r="G15">
        <f t="shared" si="0"/>
        <v>0.86135795570399487</v>
      </c>
      <c r="H15" s="2">
        <f t="shared" si="1"/>
        <v>0.86135795570399487</v>
      </c>
      <c r="I15" s="3">
        <f t="shared" si="2"/>
        <v>1.2061449201020611</v>
      </c>
    </row>
    <row r="16" spans="1:10">
      <c r="A16">
        <v>10</v>
      </c>
      <c r="B16" t="s">
        <v>23</v>
      </c>
      <c r="C16" t="s">
        <v>24</v>
      </c>
      <c r="D16" s="1">
        <v>42997.436342592591</v>
      </c>
      <c r="E16">
        <v>8.1329999999999991</v>
      </c>
      <c r="F16">
        <v>197534</v>
      </c>
      <c r="G16">
        <f t="shared" si="0"/>
        <v>1.0851783950221185</v>
      </c>
      <c r="H16" s="2">
        <f t="shared" si="1"/>
        <v>1.0851783950221185</v>
      </c>
      <c r="I16" s="3">
        <f t="shared" si="2"/>
        <v>1.5195568809609192</v>
      </c>
    </row>
    <row r="17" spans="1:9">
      <c r="A17">
        <v>11</v>
      </c>
      <c r="B17" t="s">
        <v>25</v>
      </c>
      <c r="C17" t="s">
        <v>26</v>
      </c>
      <c r="D17" s="1">
        <v>42997.446319444447</v>
      </c>
      <c r="E17">
        <v>8.1199999999999992</v>
      </c>
      <c r="F17">
        <v>276946</v>
      </c>
      <c r="G17">
        <f t="shared" si="0"/>
        <v>1.5573268537053655</v>
      </c>
      <c r="H17" s="2">
        <f t="shared" si="1"/>
        <v>1.5573268537053655</v>
      </c>
      <c r="I17" s="3">
        <f t="shared" si="2"/>
        <v>2.1806983508964652</v>
      </c>
    </row>
    <row r="18" spans="1:9">
      <c r="A18">
        <v>12</v>
      </c>
      <c r="B18" t="s">
        <v>27</v>
      </c>
      <c r="C18" t="s">
        <v>28</v>
      </c>
      <c r="D18" s="1">
        <v>42997.456307870372</v>
      </c>
      <c r="E18">
        <v>8.0969999999999995</v>
      </c>
      <c r="F18">
        <v>218513</v>
      </c>
      <c r="G18">
        <f t="shared" si="0"/>
        <v>1.2099102052613246</v>
      </c>
      <c r="H18" s="2">
        <f t="shared" si="1"/>
        <v>1.2099102052613246</v>
      </c>
      <c r="I18" s="3">
        <f t="shared" si="2"/>
        <v>1.6942167169778666</v>
      </c>
    </row>
    <row r="19" spans="1:9">
      <c r="A19">
        <v>13</v>
      </c>
      <c r="B19" t="s">
        <v>29</v>
      </c>
      <c r="C19" t="s">
        <v>30</v>
      </c>
      <c r="D19" s="1">
        <v>42997.466284722221</v>
      </c>
      <c r="E19">
        <v>8.0570000000000004</v>
      </c>
      <c r="F19">
        <v>227670</v>
      </c>
      <c r="G19">
        <f t="shared" si="0"/>
        <v>1.2643536575879566</v>
      </c>
      <c r="H19" s="2">
        <f t="shared" si="1"/>
        <v>1.2643536575879566</v>
      </c>
      <c r="I19" s="3">
        <f t="shared" si="2"/>
        <v>1.7704529588581843</v>
      </c>
    </row>
    <row r="20" spans="1:9">
      <c r="A20">
        <v>14</v>
      </c>
      <c r="B20" t="s">
        <v>31</v>
      </c>
      <c r="C20" t="s">
        <v>32</v>
      </c>
      <c r="D20" s="1">
        <v>42997.476273148146</v>
      </c>
      <c r="E20">
        <v>8.077</v>
      </c>
      <c r="F20">
        <v>163704</v>
      </c>
      <c r="G20">
        <f t="shared" si="0"/>
        <v>0.88404025019193855</v>
      </c>
      <c r="H20" s="2">
        <f t="shared" si="1"/>
        <v>0.88404025019193855</v>
      </c>
      <c r="I20" s="3">
        <f t="shared" si="2"/>
        <v>1.2379065519436481</v>
      </c>
    </row>
    <row r="21" spans="1:9">
      <c r="A21">
        <v>15</v>
      </c>
      <c r="B21" t="s">
        <v>33</v>
      </c>
      <c r="C21" t="s">
        <v>34</v>
      </c>
      <c r="D21" s="1">
        <v>42997.486261574071</v>
      </c>
      <c r="E21">
        <v>8.048</v>
      </c>
      <c r="F21">
        <v>146481</v>
      </c>
      <c r="G21">
        <f t="shared" si="0"/>
        <v>0.78163994666222569</v>
      </c>
      <c r="H21" s="2">
        <f t="shared" si="1"/>
        <v>0.78163994666222569</v>
      </c>
      <c r="I21" s="3">
        <f t="shared" si="2"/>
        <v>1.0945171455982607</v>
      </c>
    </row>
    <row r="22" spans="1:9">
      <c r="A22">
        <v>16</v>
      </c>
      <c r="B22" t="s">
        <v>35</v>
      </c>
      <c r="C22" t="s">
        <v>36</v>
      </c>
      <c r="D22" s="1">
        <v>42997.496249999997</v>
      </c>
      <c r="E22">
        <v>8.0470000000000006</v>
      </c>
      <c r="F22">
        <v>381294</v>
      </c>
      <c r="G22">
        <f t="shared" si="0"/>
        <v>2.1777336860062704</v>
      </c>
      <c r="H22" s="2">
        <f t="shared" si="1"/>
        <v>2.1777336860062704</v>
      </c>
      <c r="I22" s="3">
        <f t="shared" si="2"/>
        <v>3.0494435040828147</v>
      </c>
    </row>
    <row r="23" spans="1:9">
      <c r="A23">
        <v>17</v>
      </c>
      <c r="B23" t="s">
        <v>37</v>
      </c>
      <c r="C23" t="s">
        <v>38</v>
      </c>
      <c r="D23" s="1">
        <v>42997.506226851852</v>
      </c>
      <c r="E23">
        <v>8.0719999999999992</v>
      </c>
      <c r="F23">
        <v>48860</v>
      </c>
      <c r="G23">
        <f t="shared" si="0"/>
        <v>0.20122886666024531</v>
      </c>
      <c r="H23" s="2">
        <f t="shared" si="1"/>
        <v>0.20122886666024531</v>
      </c>
      <c r="I23" s="3">
        <f t="shared" si="2"/>
        <v>0.28177736525551689</v>
      </c>
    </row>
    <row r="24" spans="1:9">
      <c r="A24">
        <v>18</v>
      </c>
      <c r="B24" t="s">
        <v>39</v>
      </c>
      <c r="C24" t="s">
        <v>40</v>
      </c>
      <c r="D24" s="1">
        <v>42997.516192129631</v>
      </c>
      <c r="E24">
        <v>8.0429999999999993</v>
      </c>
      <c r="F24">
        <v>98796</v>
      </c>
      <c r="G24">
        <f t="shared" si="0"/>
        <v>0.49812612945184642</v>
      </c>
      <c r="H24" s="2">
        <f t="shared" si="1"/>
        <v>0.49812612945184642</v>
      </c>
      <c r="I24" s="3">
        <f t="shared" si="2"/>
        <v>0.6975175612296951</v>
      </c>
    </row>
    <row r="25" spans="1:9">
      <c r="A25">
        <v>19</v>
      </c>
      <c r="B25" t="s">
        <v>41</v>
      </c>
      <c r="C25" t="s">
        <v>42</v>
      </c>
      <c r="D25" s="1">
        <v>42997.52616898148</v>
      </c>
      <c r="E25">
        <v>8.0570000000000004</v>
      </c>
      <c r="F25">
        <v>61304</v>
      </c>
      <c r="G25">
        <f t="shared" si="0"/>
        <v>0.27521536013546727</v>
      </c>
      <c r="H25" s="2">
        <f t="shared" si="1"/>
        <v>0.27521536013546727</v>
      </c>
      <c r="I25" s="3">
        <f t="shared" si="2"/>
        <v>0.38537939582870401</v>
      </c>
    </row>
    <row r="26" spans="1:9">
      <c r="A26">
        <v>20</v>
      </c>
      <c r="B26" t="s">
        <v>43</v>
      </c>
      <c r="C26" t="s">
        <v>44</v>
      </c>
      <c r="D26" s="1">
        <v>42997.536145833335</v>
      </c>
      <c r="E26">
        <v>8.06</v>
      </c>
      <c r="F26">
        <v>68490</v>
      </c>
      <c r="G26">
        <f t="shared" si="0"/>
        <v>0.31794012243962549</v>
      </c>
      <c r="H26" s="2">
        <f t="shared" si="1"/>
        <v>0.31794012243962549</v>
      </c>
      <c r="I26" s="3">
        <f t="shared" si="2"/>
        <v>0.44520615504591093</v>
      </c>
    </row>
    <row r="27" spans="1:9">
      <c r="A27">
        <v>21</v>
      </c>
      <c r="B27" t="s">
        <v>45</v>
      </c>
      <c r="C27" t="s">
        <v>46</v>
      </c>
      <c r="D27" s="1">
        <v>42997.546122685184</v>
      </c>
      <c r="E27">
        <v>8.0429999999999993</v>
      </c>
      <c r="F27">
        <v>37734</v>
      </c>
      <c r="G27">
        <f t="shared" si="0"/>
        <v>0.13507861542227365</v>
      </c>
      <c r="H27" s="2">
        <f t="shared" si="1"/>
        <v>0.13507861542227365</v>
      </c>
      <c r="I27" s="3">
        <f t="shared" si="2"/>
        <v>0.18914829163310609</v>
      </c>
    </row>
    <row r="28" spans="1:9">
      <c r="A28">
        <v>22</v>
      </c>
      <c r="B28" t="s">
        <v>47</v>
      </c>
      <c r="C28" t="s">
        <v>48</v>
      </c>
      <c r="D28" s="1">
        <v>42997.556087962963</v>
      </c>
      <c r="E28">
        <v>8.0570000000000004</v>
      </c>
      <c r="F28">
        <v>149041</v>
      </c>
      <c r="G28">
        <f t="shared" si="0"/>
        <v>0.79686056891363743</v>
      </c>
      <c r="H28" s="2">
        <f t="shared" si="1"/>
        <v>0.79686056891363743</v>
      </c>
      <c r="I28" s="3">
        <f t="shared" si="2"/>
        <v>1.1158303245011343</v>
      </c>
    </row>
    <row r="29" spans="1:9">
      <c r="A29">
        <v>23</v>
      </c>
      <c r="B29" t="s">
        <v>49</v>
      </c>
      <c r="C29" t="s">
        <v>50</v>
      </c>
      <c r="D29" s="1">
        <v>42997.566076388888</v>
      </c>
      <c r="E29">
        <v>8.0350000000000001</v>
      </c>
      <c r="F29">
        <v>106371</v>
      </c>
      <c r="G29">
        <f t="shared" si="0"/>
        <v>0.54316371287155119</v>
      </c>
      <c r="H29" s="2">
        <f t="shared" si="1"/>
        <v>0.54316371287155119</v>
      </c>
      <c r="I29" s="3">
        <f t="shared" si="2"/>
        <v>0.76058292458487775</v>
      </c>
    </row>
    <row r="30" spans="1:9">
      <c r="A30">
        <v>24</v>
      </c>
      <c r="B30" t="s">
        <v>51</v>
      </c>
      <c r="C30" t="s">
        <v>52</v>
      </c>
      <c r="D30" s="1">
        <v>42997.576053240744</v>
      </c>
      <c r="E30">
        <v>8.0299999999999994</v>
      </c>
      <c r="F30">
        <v>132230</v>
      </c>
      <c r="G30">
        <f t="shared" si="0"/>
        <v>0.69690983427751108</v>
      </c>
      <c r="H30" s="2">
        <f t="shared" si="1"/>
        <v>0.69690983427751108</v>
      </c>
      <c r="I30" s="3">
        <f t="shared" si="2"/>
        <v>0.97587100788542791</v>
      </c>
    </row>
    <row r="31" spans="1:9">
      <c r="A31">
        <v>25</v>
      </c>
      <c r="B31" t="s">
        <v>53</v>
      </c>
      <c r="C31" t="s">
        <v>54</v>
      </c>
      <c r="D31" s="1">
        <v>42997.586053240739</v>
      </c>
      <c r="E31">
        <v>8.0429999999999993</v>
      </c>
      <c r="F31">
        <v>57545</v>
      </c>
      <c r="G31">
        <f t="shared" si="0"/>
        <v>0.25286601675927317</v>
      </c>
      <c r="H31" s="2">
        <f t="shared" si="1"/>
        <v>0.25286601675927317</v>
      </c>
      <c r="I31" s="3">
        <f t="shared" si="2"/>
        <v>0.35408398977561734</v>
      </c>
    </row>
    <row r="32" spans="1:9">
      <c r="A32">
        <v>26</v>
      </c>
      <c r="B32" t="s">
        <v>55</v>
      </c>
      <c r="C32" t="s">
        <v>56</v>
      </c>
      <c r="D32" s="1">
        <v>42997.596030092594</v>
      </c>
      <c r="E32">
        <v>8.0630000000000006</v>
      </c>
      <c r="F32">
        <v>72956</v>
      </c>
      <c r="G32">
        <f t="shared" si="0"/>
        <v>0.3444929736016587</v>
      </c>
      <c r="H32" s="2">
        <f t="shared" si="1"/>
        <v>0.3444929736016587</v>
      </c>
      <c r="I32" s="3">
        <f t="shared" si="2"/>
        <v>0.48238766167881464</v>
      </c>
    </row>
    <row r="33" spans="1:9">
      <c r="D33" s="1"/>
    </row>
    <row r="34" spans="1:9">
      <c r="E34" t="s">
        <v>0</v>
      </c>
      <c r="F34" t="s">
        <v>1</v>
      </c>
    </row>
    <row r="35" spans="1:9">
      <c r="B35" t="s">
        <v>2</v>
      </c>
      <c r="C35" t="s">
        <v>3</v>
      </c>
      <c r="D35" t="s">
        <v>4</v>
      </c>
      <c r="E35" t="s">
        <v>65</v>
      </c>
      <c r="F35" t="s">
        <v>66</v>
      </c>
      <c r="G35" t="s">
        <v>64</v>
      </c>
      <c r="H35" t="s">
        <v>67</v>
      </c>
      <c r="I35" t="s">
        <v>69</v>
      </c>
    </row>
    <row r="36" spans="1:9">
      <c r="A36">
        <v>6</v>
      </c>
      <c r="B36" t="s">
        <v>15</v>
      </c>
      <c r="C36" t="s">
        <v>16</v>
      </c>
      <c r="D36" s="1">
        <v>42997.396435185183</v>
      </c>
      <c r="E36">
        <v>8.1649999999999991</v>
      </c>
      <c r="F36">
        <v>1162071</v>
      </c>
      <c r="G36">
        <f>F36*$H$5+$I$5</f>
        <v>6.819886724908824</v>
      </c>
      <c r="H36" s="2">
        <f>G36*1</f>
        <v>6.819886724908824</v>
      </c>
      <c r="I36">
        <f>(AVERAGE(H36:H37)/10)*100</f>
        <v>71.414134516365479</v>
      </c>
    </row>
    <row r="37" spans="1:9">
      <c r="A37">
        <v>27</v>
      </c>
      <c r="B37" t="s">
        <v>57</v>
      </c>
      <c r="C37" t="s">
        <v>58</v>
      </c>
      <c r="D37" s="1">
        <v>42997.60601851852</v>
      </c>
      <c r="E37">
        <v>8.0980000000000008</v>
      </c>
      <c r="F37">
        <v>1270228</v>
      </c>
      <c r="G37">
        <f>F37*$H$5+$I$5</f>
        <v>7.4629401783642715</v>
      </c>
      <c r="H37" s="2">
        <f>G37*1</f>
        <v>7.4629401783642715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Fortino Priming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Halvor</dc:creator>
  <cp:lastModifiedBy>administrator</cp:lastModifiedBy>
  <dcterms:created xsi:type="dcterms:W3CDTF">2017-09-19T20:29:41Z</dcterms:created>
  <dcterms:modified xsi:type="dcterms:W3CDTF">2017-10-03T14:44:57Z</dcterms:modified>
</cp:coreProperties>
</file>