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◘Kenny_Folder◘\Semester 7\Pemodelan\"/>
    </mc:Choice>
  </mc:AlternateContent>
  <bookViews>
    <workbookView xWindow="240" yWindow="105" windowWidth="20055" windowHeight="8445"/>
  </bookViews>
  <sheets>
    <sheet name="TSP" sheetId="1" r:id="rId1"/>
  </sheets>
  <calcPr calcId="162913"/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H25" i="1" s="1"/>
  <c r="C30" i="1"/>
  <c r="C34" i="1"/>
  <c r="C35" i="1"/>
  <c r="C153" i="1" l="1"/>
  <c r="C152" i="1"/>
  <c r="C140" i="1"/>
  <c r="C141" i="1"/>
  <c r="C142" i="1"/>
  <c r="C143" i="1"/>
  <c r="C144" i="1"/>
  <c r="C139" i="1"/>
  <c r="C118" i="1" l="1"/>
  <c r="C116" i="1"/>
  <c r="C115" i="1"/>
  <c r="H80" i="1"/>
  <c r="C39" i="1"/>
  <c r="C38" i="1"/>
  <c r="C37" i="1"/>
  <c r="C36" i="1"/>
  <c r="G34" i="1" l="1"/>
  <c r="B43" i="1" s="1"/>
  <c r="H139" i="1"/>
  <c r="B41" i="1" l="1"/>
  <c r="B42" i="1"/>
  <c r="B45" i="1"/>
  <c r="B44" i="1"/>
  <c r="B46" i="1"/>
  <c r="B49" i="1" l="1"/>
  <c r="B51" i="1"/>
  <c r="B50" i="1"/>
  <c r="B48" i="1"/>
  <c r="B53" i="1"/>
  <c r="B52" i="1"/>
</calcChain>
</file>

<file path=xl/sharedStrings.xml><?xml version="1.0" encoding="utf-8"?>
<sst xmlns="http://schemas.openxmlformats.org/spreadsheetml/2006/main" count="233" uniqueCount="134">
  <si>
    <t>1. Pembentukan chromosome</t>
  </si>
  <si>
    <t>2. Inisialisasi</t>
  </si>
  <si>
    <t>3. Evaluasi Chromosome</t>
  </si>
  <si>
    <t>Chromosome[1] =</t>
  </si>
  <si>
    <t>Chromosome[6] =</t>
  </si>
  <si>
    <t>Chromosome[5] =</t>
  </si>
  <si>
    <t>Chromosome[4] =</t>
  </si>
  <si>
    <t>Chromosome[3] =</t>
  </si>
  <si>
    <t>Chromosome[2] =</t>
  </si>
  <si>
    <t>Fungsi Obyektif Chromosome</t>
  </si>
  <si>
    <t>Rata-rata fungsi obyektif =</t>
  </si>
  <si>
    <t>fungsi fitness = (1/(1+fungsi_objektif))</t>
  </si>
  <si>
    <t>Fitnes [1] =</t>
  </si>
  <si>
    <t>Fitnes [6] =</t>
  </si>
  <si>
    <t>Fitnes [2] =</t>
  </si>
  <si>
    <t>Fitnes [3] =</t>
  </si>
  <si>
    <t>Fitnes [4] =</t>
  </si>
  <si>
    <t>Fitnes [5] =</t>
  </si>
  <si>
    <t>total fitnes =</t>
  </si>
  <si>
    <t>4. Seleksi Chromosome</t>
  </si>
  <si>
    <t>Probabilitas P[i] = fitness[i] / total_fitness</t>
  </si>
  <si>
    <t>P[1] =</t>
  </si>
  <si>
    <t>P[2] =</t>
  </si>
  <si>
    <t>P[3] =</t>
  </si>
  <si>
    <t>P[4] =</t>
  </si>
  <si>
    <t>P[5] =</t>
  </si>
  <si>
    <t>P[6] =</t>
  </si>
  <si>
    <t>Nilai kumulatif probabilitas diatas</t>
  </si>
  <si>
    <t>C[1] =</t>
  </si>
  <si>
    <t>C[2] =</t>
  </si>
  <si>
    <t>C[3] =</t>
  </si>
  <si>
    <t>C[4] =</t>
  </si>
  <si>
    <t>C[5] =</t>
  </si>
  <si>
    <t>C[6] =</t>
  </si>
  <si>
    <t>Penyeleksian menggunakan Roulete-whele. Dengan cara bangkitkan bilangan acak R dengan range 0-1</t>
  </si>
  <si>
    <t xml:space="preserve">jika R[k] &lt; C[1] maka pilih chromosome 1 sebagai induk, selain itu pilih chromosome ke-k sebagai induk dengan syarat C[k-1] &lt; R &lt; C[k]. </t>
  </si>
  <si>
    <t xml:space="preserve">putaran chromosome disesuaikan dengan jumlah populasi. Pada kasus ini jumlah populasinya 6 jadi putarannya berjumlah 6 kali. </t>
  </si>
  <si>
    <t>dan pada tiap putaran, kita pilih satu chromosome untuk populasi baru. Misal:</t>
  </si>
  <si>
    <t>dari bilangan acak yang telah dibangkitkan diatas maka populasi chromosome baru hasil proses seleksi adalah:</t>
  </si>
  <si>
    <t>R[1]=</t>
  </si>
  <si>
    <t>R[2]=</t>
  </si>
  <si>
    <t>R[3]=</t>
  </si>
  <si>
    <t>R[4]=</t>
  </si>
  <si>
    <t>R[5]=</t>
  </si>
  <si>
    <t>R[6]=</t>
  </si>
  <si>
    <t>NiLai R[1] &gt;C[1]&lt;C[2] maka chromosom C[2] dipilih sebagai Chromosom baru</t>
  </si>
  <si>
    <t>Nilai R[2]&gt;C[2]&lt;C[3] maka chromosom C[3] dipilih sebagai chromosom baru</t>
  </si>
  <si>
    <t>Nilai R[3]&gt;C[3]&lt;C[4] maka chromosom C[4] dipilih sebagai chromosom baru</t>
  </si>
  <si>
    <t>Nilai R[5]&gt;C[5]&lt;C[6] maka chromosom C[6] dipilih sebagai chromosom baru</t>
  </si>
  <si>
    <t>Nilai R[4]&gt;C[1]&lt;C[4] maka chromosom C[4] dipilih sebagai chromosom baru</t>
  </si>
  <si>
    <t>Nilai R[6]&gt;C[2]&lt;C[6] maka chromosom C[6] dipilih sebagai chromosom baru</t>
  </si>
  <si>
    <t>C[1] =C[2]</t>
  </si>
  <si>
    <t>C[2] =C[3]</t>
  </si>
  <si>
    <t>C[4] =C[4]</t>
  </si>
  <si>
    <t>C[5] =C[6]</t>
  </si>
  <si>
    <t>C[6] =C[6]</t>
  </si>
  <si>
    <t>C[3] =C[4]</t>
  </si>
  <si>
    <t>C[1]=</t>
  </si>
  <si>
    <t>C[6]=</t>
  </si>
  <si>
    <t>C[2]=</t>
  </si>
  <si>
    <t>C[3]=</t>
  </si>
  <si>
    <t>C[4]=</t>
  </si>
  <si>
    <t>C[5]=</t>
  </si>
  <si>
    <t>5. Crossover</t>
  </si>
  <si>
    <t>Pertama kita bangkitkan bilangan acak R sebanyak jumlah populasi</t>
  </si>
  <si>
    <t>Dengan parameter crossover rate (PC) = 25% =</t>
  </si>
  <si>
    <t>Maka dipilih chromosome induk dengan syarat R[k]&lt;PC</t>
  </si>
  <si>
    <t>pembangkitan bilangan acak dari 1 ke ( jumlah populasi-1), maka bilangan acak yang dibangkitkan misalkan adalah 1</t>
  </si>
  <si>
    <t>maka posisi crossovernya adalah 1 dan chromosome induk akan dipotong mulai gen ke 1 kemudian potongan gen tersebut saling ditukarkan antar induk.</t>
  </si>
  <si>
    <t>C[1]</t>
  </si>
  <si>
    <t>&gt;&lt;</t>
  </si>
  <si>
    <t>=</t>
  </si>
  <si>
    <t>Populasi chromosome mengalami perubahan setelah proses crossover, perubahannya sebagai berikut</t>
  </si>
  <si>
    <t>6. Mutasi</t>
  </si>
  <si>
    <t>panjang total gen adalah total_gen     = (jumlah gen dalam chromosome) * jumlah populasi</t>
  </si>
  <si>
    <t>4*6</t>
  </si>
  <si>
    <t>Nilai PM =</t>
  </si>
  <si>
    <t>10% =</t>
  </si>
  <si>
    <t xml:space="preserve">Jumlah mutasi = </t>
  </si>
  <si>
    <t>0,1*24</t>
  </si>
  <si>
    <t>Generasi 1</t>
  </si>
  <si>
    <t>fungsi obyektif</t>
  </si>
  <si>
    <t>a=</t>
  </si>
  <si>
    <t>b=</t>
  </si>
  <si>
    <t>c=</t>
  </si>
  <si>
    <t>posisi cut-point crossover diambil dari bilangan acak dari 1-3:</t>
  </si>
  <si>
    <t>C1= 1</t>
  </si>
  <si>
    <t>C3=2</t>
  </si>
  <si>
    <t xml:space="preserve">R[1] = </t>
  </si>
  <si>
    <t xml:space="preserve">R[2] = </t>
  </si>
  <si>
    <t xml:space="preserve">R[3] = </t>
  </si>
  <si>
    <t xml:space="preserve">R[4] = </t>
  </si>
  <si>
    <t xml:space="preserve">R[5] = </t>
  </si>
  <si>
    <t xml:space="preserve">R[6] = </t>
  </si>
  <si>
    <t>C[6]</t>
  </si>
  <si>
    <t>C[2]</t>
  </si>
  <si>
    <t>C2=1</t>
  </si>
  <si>
    <t>C[3]</t>
  </si>
  <si>
    <t>Offspring[1] = C[1]&gt;&lt;C[6]</t>
  </si>
  <si>
    <t>Offspring[2] = C[2]&gt;&lt;C[1]</t>
  </si>
  <si>
    <t>Offspring[3] = C[3]&gt;&lt;C[2]</t>
  </si>
  <si>
    <t>Offspring[5] = C[6]&gt;&lt;C[3]</t>
  </si>
  <si>
    <t>Karena yang dicari adalah nilai a, b, c, maka variabel  a, b, c dijadikan sebagai gen-gen pembentuk chromosome.</t>
  </si>
  <si>
    <t>Nilai variabel a adalah bobot dari fitness untuk H1,  Nilai variabel b adalah bobot dari fitness untuk H2, Nilai variabel c adalah bobot dari fitness untuk H3.</t>
  </si>
  <si>
    <t>Chromosome[1] = [a;b;c] =</t>
  </si>
  <si>
    <t>Chromosome[2] = [a;b;c] =</t>
  </si>
  <si>
    <t>Chromosome[3] = [a;b;c] =</t>
  </si>
  <si>
    <t>Chromosome[4] = [a;b;c] =</t>
  </si>
  <si>
    <t>Chromosome[5] = [a;b;c] =</t>
  </si>
  <si>
    <t>Chromosome[6] = [a;b;c] =</t>
  </si>
  <si>
    <t>1</t>
  </si>
  <si>
    <t>2</t>
  </si>
  <si>
    <t>[02;02;01]</t>
  </si>
  <si>
    <t>[02;01;02]</t>
  </si>
  <si>
    <t>[02;02;02]</t>
  </si>
  <si>
    <t>berdasarkan bilangan acak diatas, maka yang dipilih sebagai chromosome induk ialah C[1],C[2],C[3],C[6]</t>
  </si>
  <si>
    <t>[02;02;01]&gt;&lt;[02;02;02]</t>
  </si>
  <si>
    <t>[02;01;02]&gt;&lt;[02;02;01]</t>
  </si>
  <si>
    <t>[02;02;01]&gt;&lt;[02;01;02]</t>
  </si>
  <si>
    <t>[02;02;02]&gt;&lt;[02;02;01]</t>
  </si>
  <si>
    <t>C3=3</t>
  </si>
  <si>
    <t>[02;01;01]</t>
  </si>
  <si>
    <t xml:space="preserve">posisi tersebut berada pada C[2] gen ke-2 dan C[3] gen ke-3. Maka posisi gen tersebut kita ganti dengan bilangan acak yang dibangkitkan mulai dari 1-3 misalkan hasil </t>
  </si>
  <si>
    <t>pembangkitan bilangan tersebut ialah 2 dan 3, maka populasi chromosome yang mengalami mutasi ialah sebagai berikut:</t>
  </si>
  <si>
    <t>[02;02;03]</t>
  </si>
  <si>
    <t xml:space="preserve">misalkan setelah generasi ke-20 didapat chromosome terbaik yaitu [01;03;02], jika dikodekan maka </t>
  </si>
  <si>
    <t>Masukan nilai a,b,c,d kedalam persamaan h1+h2+h3 = 6 maka diperoleh hasil sebagai berikut</t>
  </si>
  <si>
    <t>Hasil</t>
  </si>
  <si>
    <t>Keputusan</t>
  </si>
  <si>
    <t xml:space="preserve">Bangkitkan bilangan 2 bilangan acak dari 1-18. Misalkan hasilnya adalah 5 dan 9, maka posisi gen yang mengalami mutasi ialah pada posisi 5 dan 9 dimana </t>
  </si>
  <si>
    <t xml:space="preserve">Permasalahan SI yang ingin diselesaikan adalah nilai variabel a, b, dan c yang memenuhi persamaan h1+h2+h3 = 6, </t>
  </si>
  <si>
    <t xml:space="preserve">Permasalahan TI yang ingin diselesaikan adalah nilai variabel a, b, dan c yang memenuhi persamaan h1+h2+h3 = 8, </t>
  </si>
  <si>
    <t>maka fungsi_objektif untuk TI yang dapat digunakan untuk mendapatkan solusi adalah  fungsi_objektif(chromosome) = | (h1+h2+h3) – 8 |</t>
  </si>
  <si>
    <t>maka fungsi_objektif untuk SI yang dapat digunakan untuk mendapatkan solusi adalah  fungsi_objektif(chromosome) = | (h1+h2+h3) - 6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</si>
</sst>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topLeftCell="A127" workbookViewId="0">
      <selection activeCell="C142" sqref="C142"/>
    </sheetView>
  </sheetViews>
  <sheetFormatPr defaultRowHeight="15" x14ac:dyDescent="0.25"/>
  <cols>
    <col min="1" max="1" width="12.85546875" customWidth="1"/>
    <col min="2" max="2" width="10.42578125" customWidth="1"/>
    <col min="3" max="3" width="10.7109375" customWidth="1"/>
    <col min="4" max="4" width="12.140625" customWidth="1"/>
    <col min="9" max="9" width="9.5703125" bestFit="1" customWidth="1"/>
    <col min="12" max="12" width="9.140625" customWidth="1"/>
  </cols>
  <sheetData>
    <row r="1" spans="1:6" x14ac:dyDescent="0.25">
      <c r="A1" t="s">
        <v>0</v>
      </c>
    </row>
    <row r="2" spans="1:6" x14ac:dyDescent="0.25">
      <c r="A2" t="s">
        <v>102</v>
      </c>
    </row>
    <row r="3" spans="1:6" x14ac:dyDescent="0.25">
      <c r="A3" t="s">
        <v>103</v>
      </c>
    </row>
    <row r="5" spans="1:6" x14ac:dyDescent="0.25">
      <c r="A5" t="s">
        <v>1</v>
      </c>
    </row>
    <row r="6" spans="1:6" x14ac:dyDescent="0.25">
      <c r="A6" t="s">
        <v>104</v>
      </c>
      <c r="D6" t="s">
        <v>110</v>
      </c>
      <c r="E6" t="s">
        <v>110</v>
      </c>
      <c r="F6" t="s">
        <v>111</v>
      </c>
    </row>
    <row r="7" spans="1:6" x14ac:dyDescent="0.25">
      <c r="A7" t="s">
        <v>105</v>
      </c>
      <c r="D7" t="s">
        <v>111</v>
      </c>
      <c r="E7" t="s">
        <v>111</v>
      </c>
      <c r="F7" t="s">
        <v>110</v>
      </c>
    </row>
    <row r="8" spans="1:6" x14ac:dyDescent="0.25">
      <c r="A8" t="s">
        <v>106</v>
      </c>
      <c r="D8" t="s">
        <v>111</v>
      </c>
      <c r="E8" t="s">
        <v>110</v>
      </c>
      <c r="F8" t="s">
        <v>111</v>
      </c>
    </row>
    <row r="9" spans="1:6" x14ac:dyDescent="0.25">
      <c r="A9" t="s">
        <v>107</v>
      </c>
      <c r="D9" t="s">
        <v>111</v>
      </c>
      <c r="E9" t="s">
        <v>111</v>
      </c>
      <c r="F9" t="s">
        <v>110</v>
      </c>
    </row>
    <row r="10" spans="1:6" x14ac:dyDescent="0.25">
      <c r="A10" t="s">
        <v>108</v>
      </c>
      <c r="D10" t="s">
        <v>111</v>
      </c>
      <c r="E10" t="s">
        <v>111</v>
      </c>
      <c r="F10" t="s">
        <v>111</v>
      </c>
    </row>
    <row r="11" spans="1:6" x14ac:dyDescent="0.25">
      <c r="A11" t="s">
        <v>109</v>
      </c>
      <c r="D11" t="s">
        <v>111</v>
      </c>
      <c r="E11" t="s">
        <v>111</v>
      </c>
      <c r="F11" t="s">
        <v>111</v>
      </c>
    </row>
    <row r="13" spans="1:6" x14ac:dyDescent="0.25">
      <c r="A13" t="s">
        <v>2</v>
      </c>
    </row>
    <row r="14" spans="1:6" x14ac:dyDescent="0.25">
      <c r="A14" t="s">
        <v>130</v>
      </c>
    </row>
    <row r="15" spans="1:6" x14ac:dyDescent="0.25">
      <c r="A15" t="s">
        <v>131</v>
      </c>
    </row>
    <row r="16" spans="1:6" x14ac:dyDescent="0.25">
      <c r="A16" t="s">
        <v>133</v>
      </c>
    </row>
    <row r="17" spans="1:8" x14ac:dyDescent="0.25">
      <c r="A17" t="s">
        <v>132</v>
      </c>
    </row>
    <row r="18" spans="1:8" x14ac:dyDescent="0.25">
      <c r="A18" t="s">
        <v>3</v>
      </c>
      <c r="C18" t="s">
        <v>110</v>
      </c>
      <c r="D18" t="s">
        <v>110</v>
      </c>
      <c r="E18" t="s">
        <v>111</v>
      </c>
    </row>
    <row r="19" spans="1:8" x14ac:dyDescent="0.25">
      <c r="A19" t="s">
        <v>8</v>
      </c>
      <c r="C19" t="s">
        <v>111</v>
      </c>
      <c r="D19" t="s">
        <v>111</v>
      </c>
      <c r="E19" t="s">
        <v>110</v>
      </c>
    </row>
    <row r="20" spans="1:8" x14ac:dyDescent="0.25">
      <c r="A20" t="s">
        <v>7</v>
      </c>
      <c r="C20" t="s">
        <v>111</v>
      </c>
      <c r="D20" t="s">
        <v>110</v>
      </c>
      <c r="E20" t="s">
        <v>111</v>
      </c>
    </row>
    <row r="21" spans="1:8" x14ac:dyDescent="0.25">
      <c r="A21" t="s">
        <v>6</v>
      </c>
      <c r="C21" t="s">
        <v>111</v>
      </c>
      <c r="D21" t="s">
        <v>111</v>
      </c>
      <c r="E21" t="s">
        <v>110</v>
      </c>
    </row>
    <row r="22" spans="1:8" x14ac:dyDescent="0.25">
      <c r="A22" t="s">
        <v>5</v>
      </c>
      <c r="C22" t="s">
        <v>111</v>
      </c>
      <c r="D22" t="s">
        <v>111</v>
      </c>
      <c r="E22" t="s">
        <v>111</v>
      </c>
    </row>
    <row r="23" spans="1:8" x14ac:dyDescent="0.25">
      <c r="A23" t="s">
        <v>4</v>
      </c>
      <c r="C23" t="s">
        <v>111</v>
      </c>
      <c r="D23" t="s">
        <v>111</v>
      </c>
      <c r="E23" t="s">
        <v>111</v>
      </c>
    </row>
    <row r="24" spans="1:8" x14ac:dyDescent="0.25">
      <c r="A24" t="s">
        <v>9</v>
      </c>
    </row>
    <row r="25" spans="1:8" x14ac:dyDescent="0.25">
      <c r="A25" t="s">
        <v>3</v>
      </c>
      <c r="C25">
        <f>((C18+D18+E18)-3)</f>
        <v>1</v>
      </c>
      <c r="E25" s="1" t="s">
        <v>10</v>
      </c>
      <c r="H25">
        <f>(C25+C26+C27+C28+C29+C30)/6</f>
        <v>2.1666666666666665</v>
      </c>
    </row>
    <row r="26" spans="1:8" x14ac:dyDescent="0.25">
      <c r="A26" t="s">
        <v>8</v>
      </c>
      <c r="C26">
        <f>((C19+D19+E19)-3)</f>
        <v>2</v>
      </c>
    </row>
    <row r="27" spans="1:8" x14ac:dyDescent="0.25">
      <c r="A27" t="s">
        <v>7</v>
      </c>
      <c r="C27">
        <f t="shared" ref="C27:C30" si="0">((C20+D20+E20)-3)</f>
        <v>2</v>
      </c>
    </row>
    <row r="28" spans="1:8" x14ac:dyDescent="0.25">
      <c r="A28" t="s">
        <v>6</v>
      </c>
      <c r="C28">
        <f t="shared" si="0"/>
        <v>2</v>
      </c>
    </row>
    <row r="29" spans="1:8" x14ac:dyDescent="0.25">
      <c r="A29" t="s">
        <v>5</v>
      </c>
      <c r="C29">
        <f t="shared" si="0"/>
        <v>3</v>
      </c>
    </row>
    <row r="30" spans="1:8" x14ac:dyDescent="0.25">
      <c r="A30" t="s">
        <v>4</v>
      </c>
      <c r="C30">
        <f t="shared" si="0"/>
        <v>3</v>
      </c>
    </row>
    <row r="32" spans="1:8" x14ac:dyDescent="0.25">
      <c r="A32" t="s">
        <v>19</v>
      </c>
    </row>
    <row r="33" spans="1:7" x14ac:dyDescent="0.25">
      <c r="A33" t="s">
        <v>11</v>
      </c>
    </row>
    <row r="34" spans="1:7" x14ac:dyDescent="0.25">
      <c r="A34" t="s">
        <v>12</v>
      </c>
      <c r="C34">
        <f>1/(1+C25)</f>
        <v>0.5</v>
      </c>
      <c r="E34" t="s">
        <v>18</v>
      </c>
      <c r="G34">
        <f>C34+C36+C35+C37+C38+C39</f>
        <v>1.9999999999999998</v>
      </c>
    </row>
    <row r="35" spans="1:7" x14ac:dyDescent="0.25">
      <c r="A35" t="s">
        <v>14</v>
      </c>
      <c r="C35">
        <f>1/(1+C26)</f>
        <v>0.33333333333333331</v>
      </c>
    </row>
    <row r="36" spans="1:7" x14ac:dyDescent="0.25">
      <c r="A36" t="s">
        <v>15</v>
      </c>
      <c r="C36">
        <f t="shared" ref="C36:C39" si="1">1/(1+C27)</f>
        <v>0.33333333333333331</v>
      </c>
    </row>
    <row r="37" spans="1:7" x14ac:dyDescent="0.25">
      <c r="A37" t="s">
        <v>16</v>
      </c>
      <c r="C37">
        <f t="shared" si="1"/>
        <v>0.33333333333333331</v>
      </c>
    </row>
    <row r="38" spans="1:7" x14ac:dyDescent="0.25">
      <c r="A38" t="s">
        <v>17</v>
      </c>
      <c r="C38">
        <f t="shared" si="1"/>
        <v>0.25</v>
      </c>
    </row>
    <row r="39" spans="1:7" x14ac:dyDescent="0.25">
      <c r="A39" t="s">
        <v>13</v>
      </c>
      <c r="C39">
        <f t="shared" si="1"/>
        <v>0.25</v>
      </c>
    </row>
    <row r="40" spans="1:7" x14ac:dyDescent="0.25">
      <c r="A40" t="s">
        <v>20</v>
      </c>
    </row>
    <row r="41" spans="1:7" x14ac:dyDescent="0.25">
      <c r="A41" t="s">
        <v>21</v>
      </c>
      <c r="B41">
        <f>C34/G34</f>
        <v>0.25</v>
      </c>
    </row>
    <row r="42" spans="1:7" x14ac:dyDescent="0.25">
      <c r="A42" t="s">
        <v>22</v>
      </c>
      <c r="B42">
        <f>C35/G34</f>
        <v>0.16666666666666669</v>
      </c>
    </row>
    <row r="43" spans="1:7" x14ac:dyDescent="0.25">
      <c r="A43" t="s">
        <v>23</v>
      </c>
      <c r="B43">
        <f>C36/G34</f>
        <v>0.16666666666666669</v>
      </c>
    </row>
    <row r="44" spans="1:7" x14ac:dyDescent="0.25">
      <c r="A44" t="s">
        <v>24</v>
      </c>
      <c r="B44">
        <f>C37/G34</f>
        <v>0.16666666666666669</v>
      </c>
    </row>
    <row r="45" spans="1:7" x14ac:dyDescent="0.25">
      <c r="A45" t="s">
        <v>25</v>
      </c>
      <c r="B45">
        <f>C38/G34</f>
        <v>0.125</v>
      </c>
    </row>
    <row r="46" spans="1:7" x14ac:dyDescent="0.25">
      <c r="A46" t="s">
        <v>26</v>
      </c>
      <c r="B46">
        <f>C39/G34</f>
        <v>0.125</v>
      </c>
    </row>
    <row r="47" spans="1:7" x14ac:dyDescent="0.25">
      <c r="A47" t="s">
        <v>27</v>
      </c>
    </row>
    <row r="48" spans="1:7" x14ac:dyDescent="0.25">
      <c r="A48" t="s">
        <v>28</v>
      </c>
      <c r="B48">
        <f>B41</f>
        <v>0.25</v>
      </c>
    </row>
    <row r="49" spans="1:2" x14ac:dyDescent="0.25">
      <c r="A49" t="s">
        <v>29</v>
      </c>
      <c r="B49">
        <f>B41+B42</f>
        <v>0.41666666666666669</v>
      </c>
    </row>
    <row r="50" spans="1:2" x14ac:dyDescent="0.25">
      <c r="A50" t="s">
        <v>30</v>
      </c>
      <c r="B50">
        <f>B41+B42+B43</f>
        <v>0.58333333333333337</v>
      </c>
    </row>
    <row r="51" spans="1:2" x14ac:dyDescent="0.25">
      <c r="A51" t="s">
        <v>31</v>
      </c>
      <c r="B51" s="5">
        <f>B44+B43+B42+B41</f>
        <v>0.75</v>
      </c>
    </row>
    <row r="52" spans="1:2" x14ac:dyDescent="0.25">
      <c r="A52" t="s">
        <v>32</v>
      </c>
      <c r="B52" s="5">
        <f>B45+B44+B43+B42+B41</f>
        <v>0.875</v>
      </c>
    </row>
    <row r="53" spans="1:2" x14ac:dyDescent="0.25">
      <c r="A53" t="s">
        <v>33</v>
      </c>
      <c r="B53">
        <f>B46+B45+B44+B43+B42+B41</f>
        <v>1</v>
      </c>
    </row>
    <row r="54" spans="1:2" x14ac:dyDescent="0.25">
      <c r="A54" t="s">
        <v>34</v>
      </c>
    </row>
    <row r="55" spans="1:2" x14ac:dyDescent="0.25">
      <c r="A55" t="s">
        <v>35</v>
      </c>
    </row>
    <row r="56" spans="1:2" x14ac:dyDescent="0.25">
      <c r="A56" t="s">
        <v>36</v>
      </c>
    </row>
    <row r="57" spans="1:2" x14ac:dyDescent="0.25">
      <c r="A57" t="s">
        <v>37</v>
      </c>
    </row>
    <row r="58" spans="1:2" x14ac:dyDescent="0.25">
      <c r="A58" t="s">
        <v>39</v>
      </c>
      <c r="B58">
        <v>0.26136872154255397</v>
      </c>
    </row>
    <row r="59" spans="1:2" x14ac:dyDescent="0.25">
      <c r="A59" t="s">
        <v>40</v>
      </c>
      <c r="B59">
        <v>0.53613064843549196</v>
      </c>
    </row>
    <row r="60" spans="1:2" x14ac:dyDescent="0.25">
      <c r="A60" t="s">
        <v>41</v>
      </c>
      <c r="B60">
        <v>0.60910614702954902</v>
      </c>
    </row>
    <row r="61" spans="1:2" x14ac:dyDescent="0.25">
      <c r="A61" t="s">
        <v>42</v>
      </c>
      <c r="B61">
        <v>0.59501749695869899</v>
      </c>
    </row>
    <row r="62" spans="1:2" x14ac:dyDescent="0.25">
      <c r="A62" t="s">
        <v>43</v>
      </c>
      <c r="B62">
        <v>0.88597588523184501</v>
      </c>
    </row>
    <row r="63" spans="1:2" x14ac:dyDescent="0.25">
      <c r="A63" t="s">
        <v>44</v>
      </c>
      <c r="B63">
        <v>0.9524712449500522</v>
      </c>
    </row>
    <row r="65" spans="1:10" x14ac:dyDescent="0.25">
      <c r="A65" t="s">
        <v>45</v>
      </c>
      <c r="J65" t="s">
        <v>49</v>
      </c>
    </row>
    <row r="66" spans="1:10" ht="15.75" customHeight="1" x14ac:dyDescent="0.25">
      <c r="A66" t="s">
        <v>46</v>
      </c>
      <c r="J66" t="s">
        <v>48</v>
      </c>
    </row>
    <row r="67" spans="1:10" x14ac:dyDescent="0.25">
      <c r="A67" t="s">
        <v>47</v>
      </c>
      <c r="J67" t="s">
        <v>50</v>
      </c>
    </row>
    <row r="68" spans="1:10" x14ac:dyDescent="0.25">
      <c r="A68" t="s">
        <v>38</v>
      </c>
    </row>
    <row r="69" spans="1:10" x14ac:dyDescent="0.25">
      <c r="A69" t="s">
        <v>51</v>
      </c>
      <c r="C69" s="2" t="s">
        <v>57</v>
      </c>
      <c r="D69" t="s">
        <v>112</v>
      </c>
    </row>
    <row r="70" spans="1:10" x14ac:dyDescent="0.25">
      <c r="A70" t="s">
        <v>52</v>
      </c>
      <c r="C70" s="2" t="s">
        <v>59</v>
      </c>
      <c r="D70" t="s">
        <v>113</v>
      </c>
    </row>
    <row r="71" spans="1:10" x14ac:dyDescent="0.25">
      <c r="A71" t="s">
        <v>56</v>
      </c>
      <c r="C71" s="2" t="s">
        <v>60</v>
      </c>
      <c r="D71" t="s">
        <v>112</v>
      </c>
    </row>
    <row r="72" spans="1:10" x14ac:dyDescent="0.25">
      <c r="A72" t="s">
        <v>53</v>
      </c>
      <c r="C72" s="2" t="s">
        <v>61</v>
      </c>
      <c r="D72" t="s">
        <v>112</v>
      </c>
    </row>
    <row r="73" spans="1:10" x14ac:dyDescent="0.25">
      <c r="A73" t="s">
        <v>54</v>
      </c>
      <c r="C73" s="2" t="s">
        <v>62</v>
      </c>
      <c r="D73" t="s">
        <v>114</v>
      </c>
    </row>
    <row r="74" spans="1:10" x14ac:dyDescent="0.25">
      <c r="A74" t="s">
        <v>55</v>
      </c>
      <c r="C74" s="2" t="s">
        <v>58</v>
      </c>
      <c r="D74" t="s">
        <v>114</v>
      </c>
    </row>
    <row r="76" spans="1:10" x14ac:dyDescent="0.25">
      <c r="A76" t="s">
        <v>63</v>
      </c>
    </row>
    <row r="77" spans="1:10" x14ac:dyDescent="0.25">
      <c r="A77" t="s">
        <v>64</v>
      </c>
    </row>
    <row r="78" spans="1:10" x14ac:dyDescent="0.25">
      <c r="A78" t="s">
        <v>88</v>
      </c>
      <c r="B78" s="4">
        <v>9.6404200993495115E-2</v>
      </c>
    </row>
    <row r="79" spans="1:10" x14ac:dyDescent="0.25">
      <c r="A79" t="s">
        <v>89</v>
      </c>
      <c r="B79" s="4">
        <v>0.16419913731286551</v>
      </c>
    </row>
    <row r="80" spans="1:10" x14ac:dyDescent="0.25">
      <c r="A80" t="s">
        <v>90</v>
      </c>
      <c r="B80" s="4">
        <v>0.17233138502558787</v>
      </c>
      <c r="C80" s="1" t="s">
        <v>65</v>
      </c>
      <c r="H80" s="1">
        <f>25/100</f>
        <v>0.25</v>
      </c>
    </row>
    <row r="81" spans="1:9" x14ac:dyDescent="0.25">
      <c r="A81" t="s">
        <v>91</v>
      </c>
      <c r="B81" s="4">
        <v>0.49944270173117167</v>
      </c>
    </row>
    <row r="82" spans="1:9" x14ac:dyDescent="0.25">
      <c r="A82" t="s">
        <v>92</v>
      </c>
      <c r="B82" s="4">
        <v>0.89203398311247861</v>
      </c>
    </row>
    <row r="83" spans="1:9" x14ac:dyDescent="0.25">
      <c r="A83" t="s">
        <v>93</v>
      </c>
      <c r="B83" s="4">
        <v>2.702795222136789E-2</v>
      </c>
    </row>
    <row r="84" spans="1:9" x14ac:dyDescent="0.25">
      <c r="A84" t="s">
        <v>66</v>
      </c>
    </row>
    <row r="85" spans="1:9" x14ac:dyDescent="0.25">
      <c r="A85" t="s">
        <v>115</v>
      </c>
    </row>
    <row r="86" spans="1:9" x14ac:dyDescent="0.25">
      <c r="A86" t="s">
        <v>67</v>
      </c>
    </row>
    <row r="87" spans="1:9" x14ac:dyDescent="0.25">
      <c r="A87" t="s">
        <v>68</v>
      </c>
    </row>
    <row r="88" spans="1:9" x14ac:dyDescent="0.25">
      <c r="A88" t="s">
        <v>69</v>
      </c>
      <c r="B88" t="s">
        <v>70</v>
      </c>
      <c r="C88" t="s">
        <v>94</v>
      </c>
      <c r="F88" t="s">
        <v>85</v>
      </c>
    </row>
    <row r="89" spans="1:9" x14ac:dyDescent="0.25">
      <c r="A89" t="s">
        <v>95</v>
      </c>
      <c r="B89" t="s">
        <v>70</v>
      </c>
      <c r="C89" t="s">
        <v>69</v>
      </c>
      <c r="F89" t="s">
        <v>86</v>
      </c>
      <c r="G89" t="s">
        <v>96</v>
      </c>
      <c r="H89" t="s">
        <v>87</v>
      </c>
      <c r="I89" t="s">
        <v>120</v>
      </c>
    </row>
    <row r="90" spans="1:9" x14ac:dyDescent="0.25">
      <c r="A90" t="s">
        <v>97</v>
      </c>
      <c r="B90" t="s">
        <v>70</v>
      </c>
      <c r="C90" t="s">
        <v>95</v>
      </c>
    </row>
    <row r="91" spans="1:9" x14ac:dyDescent="0.25">
      <c r="A91" t="s">
        <v>94</v>
      </c>
      <c r="B91" t="s">
        <v>70</v>
      </c>
      <c r="C91" t="s">
        <v>97</v>
      </c>
    </row>
    <row r="92" spans="1:9" x14ac:dyDescent="0.25">
      <c r="A92" t="s">
        <v>98</v>
      </c>
    </row>
    <row r="93" spans="1:9" x14ac:dyDescent="0.25">
      <c r="B93" t="s">
        <v>71</v>
      </c>
      <c r="C93" t="s">
        <v>116</v>
      </c>
    </row>
    <row r="94" spans="1:9" x14ac:dyDescent="0.25">
      <c r="C94" t="s">
        <v>114</v>
      </c>
    </row>
    <row r="95" spans="1:9" x14ac:dyDescent="0.25">
      <c r="A95" t="s">
        <v>99</v>
      </c>
    </row>
    <row r="96" spans="1:9" x14ac:dyDescent="0.25">
      <c r="B96" t="s">
        <v>71</v>
      </c>
      <c r="C96" t="s">
        <v>117</v>
      </c>
    </row>
    <row r="97" spans="1:3" x14ac:dyDescent="0.25">
      <c r="C97" t="s">
        <v>112</v>
      </c>
    </row>
    <row r="98" spans="1:3" x14ac:dyDescent="0.25">
      <c r="A98" t="s">
        <v>100</v>
      </c>
    </row>
    <row r="99" spans="1:3" x14ac:dyDescent="0.25">
      <c r="B99" t="s">
        <v>71</v>
      </c>
      <c r="C99" t="s">
        <v>118</v>
      </c>
    </row>
    <row r="100" spans="1:3" x14ac:dyDescent="0.25">
      <c r="C100" t="s">
        <v>114</v>
      </c>
    </row>
    <row r="101" spans="1:3" x14ac:dyDescent="0.25">
      <c r="A101" t="s">
        <v>101</v>
      </c>
    </row>
    <row r="102" spans="1:3" x14ac:dyDescent="0.25">
      <c r="B102" t="s">
        <v>71</v>
      </c>
      <c r="C102" t="s">
        <v>119</v>
      </c>
    </row>
    <row r="103" spans="1:3" x14ac:dyDescent="0.25">
      <c r="C103" t="s">
        <v>114</v>
      </c>
    </row>
    <row r="104" spans="1:3" x14ac:dyDescent="0.25">
      <c r="A104" t="s">
        <v>72</v>
      </c>
    </row>
    <row r="105" spans="1:3" x14ac:dyDescent="0.25">
      <c r="A105" s="2" t="s">
        <v>57</v>
      </c>
      <c r="B105" t="s">
        <v>114</v>
      </c>
    </row>
    <row r="106" spans="1:3" x14ac:dyDescent="0.25">
      <c r="A106" s="2" t="s">
        <v>59</v>
      </c>
      <c r="B106" t="s">
        <v>121</v>
      </c>
    </row>
    <row r="107" spans="1:3" x14ac:dyDescent="0.25">
      <c r="A107" s="2" t="s">
        <v>60</v>
      </c>
      <c r="B107" t="s">
        <v>114</v>
      </c>
    </row>
    <row r="108" spans="1:3" x14ac:dyDescent="0.25">
      <c r="A108" s="2" t="s">
        <v>61</v>
      </c>
      <c r="B108" t="s">
        <v>112</v>
      </c>
    </row>
    <row r="109" spans="1:3" x14ac:dyDescent="0.25">
      <c r="A109" s="2" t="s">
        <v>62</v>
      </c>
      <c r="B109" t="s">
        <v>114</v>
      </c>
    </row>
    <row r="110" spans="1:3" x14ac:dyDescent="0.25">
      <c r="A110" s="2" t="s">
        <v>58</v>
      </c>
      <c r="B110" t="s">
        <v>114</v>
      </c>
    </row>
    <row r="112" spans="1:3" x14ac:dyDescent="0.25">
      <c r="A112" s="2" t="s">
        <v>73</v>
      </c>
    </row>
    <row r="113" spans="1:3" x14ac:dyDescent="0.25">
      <c r="A113" t="s">
        <v>74</v>
      </c>
    </row>
    <row r="114" spans="1:3" x14ac:dyDescent="0.25">
      <c r="B114" s="2" t="s">
        <v>71</v>
      </c>
      <c r="C114" t="s">
        <v>75</v>
      </c>
    </row>
    <row r="115" spans="1:3" x14ac:dyDescent="0.25">
      <c r="B115" s="2" t="s">
        <v>71</v>
      </c>
      <c r="C115" s="1">
        <f>4*6</f>
        <v>24</v>
      </c>
    </row>
    <row r="116" spans="1:3" x14ac:dyDescent="0.25">
      <c r="A116" t="s">
        <v>76</v>
      </c>
      <c r="B116" t="s">
        <v>77</v>
      </c>
      <c r="C116">
        <f>10/100</f>
        <v>0.1</v>
      </c>
    </row>
    <row r="117" spans="1:3" x14ac:dyDescent="0.25">
      <c r="A117" t="s">
        <v>78</v>
      </c>
      <c r="C117" t="s">
        <v>79</v>
      </c>
    </row>
    <row r="118" spans="1:3" x14ac:dyDescent="0.25">
      <c r="B118" s="3" t="s">
        <v>71</v>
      </c>
      <c r="C118" s="1">
        <f>0.1*24</f>
        <v>2.4000000000000004</v>
      </c>
    </row>
    <row r="119" spans="1:3" x14ac:dyDescent="0.25">
      <c r="B119" s="3" t="s">
        <v>71</v>
      </c>
      <c r="C119" s="1">
        <v>2</v>
      </c>
    </row>
    <row r="120" spans="1:3" x14ac:dyDescent="0.25">
      <c r="A120" t="s">
        <v>129</v>
      </c>
    </row>
    <row r="121" spans="1:3" x14ac:dyDescent="0.25">
      <c r="A121" t="s">
        <v>122</v>
      </c>
    </row>
    <row r="122" spans="1:3" x14ac:dyDescent="0.25">
      <c r="A122" t="s">
        <v>123</v>
      </c>
    </row>
    <row r="123" spans="1:3" x14ac:dyDescent="0.25">
      <c r="A123" s="2" t="s">
        <v>57</v>
      </c>
      <c r="B123" t="s">
        <v>114</v>
      </c>
    </row>
    <row r="124" spans="1:3" x14ac:dyDescent="0.25">
      <c r="A124" s="2" t="s">
        <v>59</v>
      </c>
      <c r="B124" t="s">
        <v>112</v>
      </c>
    </row>
    <row r="125" spans="1:3" x14ac:dyDescent="0.25">
      <c r="A125" s="2" t="s">
        <v>60</v>
      </c>
      <c r="B125" t="s">
        <v>124</v>
      </c>
    </row>
    <row r="126" spans="1:3" x14ac:dyDescent="0.25">
      <c r="A126" s="2" t="s">
        <v>61</v>
      </c>
      <c r="B126" t="s">
        <v>112</v>
      </c>
    </row>
    <row r="127" spans="1:3" x14ac:dyDescent="0.25">
      <c r="A127" s="2" t="s">
        <v>62</v>
      </c>
      <c r="B127" t="s">
        <v>114</v>
      </c>
    </row>
    <row r="128" spans="1:3" x14ac:dyDescent="0.25">
      <c r="A128" s="2" t="s">
        <v>58</v>
      </c>
      <c r="B128" t="s">
        <v>114</v>
      </c>
    </row>
    <row r="130" spans="1:8" x14ac:dyDescent="0.25">
      <c r="A130" s="1" t="s">
        <v>80</v>
      </c>
    </row>
    <row r="131" spans="1:8" x14ac:dyDescent="0.25">
      <c r="A131" s="1" t="s">
        <v>81</v>
      </c>
    </row>
    <row r="132" spans="1:8" x14ac:dyDescent="0.25">
      <c r="A132" t="s">
        <v>3</v>
      </c>
      <c r="C132">
        <v>2</v>
      </c>
      <c r="D132">
        <v>2</v>
      </c>
      <c r="E132">
        <v>2</v>
      </c>
    </row>
    <row r="133" spans="1:8" x14ac:dyDescent="0.25">
      <c r="A133" t="s">
        <v>8</v>
      </c>
      <c r="C133">
        <v>2</v>
      </c>
      <c r="D133">
        <v>2</v>
      </c>
      <c r="E133">
        <v>1</v>
      </c>
    </row>
    <row r="134" spans="1:8" x14ac:dyDescent="0.25">
      <c r="A134" t="s">
        <v>7</v>
      </c>
      <c r="C134">
        <v>2</v>
      </c>
      <c r="D134">
        <v>2</v>
      </c>
      <c r="E134">
        <v>3</v>
      </c>
    </row>
    <row r="135" spans="1:8" x14ac:dyDescent="0.25">
      <c r="A135" t="s">
        <v>6</v>
      </c>
      <c r="C135">
        <v>2</v>
      </c>
      <c r="D135">
        <v>2</v>
      </c>
      <c r="E135">
        <v>1</v>
      </c>
    </row>
    <row r="136" spans="1:8" x14ac:dyDescent="0.25">
      <c r="A136" t="s">
        <v>5</v>
      </c>
      <c r="C136">
        <v>2</v>
      </c>
      <c r="D136">
        <v>2</v>
      </c>
      <c r="E136">
        <v>2</v>
      </c>
    </row>
    <row r="137" spans="1:8" x14ac:dyDescent="0.25">
      <c r="A137" t="s">
        <v>4</v>
      </c>
      <c r="C137">
        <v>2</v>
      </c>
      <c r="D137">
        <v>2</v>
      </c>
      <c r="E137">
        <v>2</v>
      </c>
    </row>
    <row r="138" spans="1:8" x14ac:dyDescent="0.25">
      <c r="A138" t="s">
        <v>9</v>
      </c>
    </row>
    <row r="139" spans="1:8" x14ac:dyDescent="0.25">
      <c r="A139" t="s">
        <v>3</v>
      </c>
      <c r="C139">
        <f>((C132+(D132)+(E132)-3))</f>
        <v>3</v>
      </c>
      <c r="E139" s="1" t="s">
        <v>10</v>
      </c>
      <c r="H139">
        <f>(SUM(C139,C140,C141,C142,C143,C144,))/6</f>
        <v>2.8333333333333335</v>
      </c>
    </row>
    <row r="140" spans="1:8" x14ac:dyDescent="0.25">
      <c r="A140" t="s">
        <v>8</v>
      </c>
      <c r="C140">
        <f t="shared" ref="C140:C144" si="2">((C133+(D133)+(E133)-3))</f>
        <v>2</v>
      </c>
    </row>
    <row r="141" spans="1:8" x14ac:dyDescent="0.25">
      <c r="A141" t="s">
        <v>7</v>
      </c>
      <c r="C141">
        <f t="shared" si="2"/>
        <v>4</v>
      </c>
    </row>
    <row r="142" spans="1:8" x14ac:dyDescent="0.25">
      <c r="A142" t="s">
        <v>6</v>
      </c>
      <c r="C142">
        <f t="shared" si="2"/>
        <v>2</v>
      </c>
    </row>
    <row r="143" spans="1:8" x14ac:dyDescent="0.25">
      <c r="A143" t="s">
        <v>5</v>
      </c>
      <c r="C143">
        <f t="shared" si="2"/>
        <v>3</v>
      </c>
    </row>
    <row r="144" spans="1:8" x14ac:dyDescent="0.25">
      <c r="A144" t="s">
        <v>4</v>
      </c>
      <c r="C144">
        <f t="shared" si="2"/>
        <v>3</v>
      </c>
    </row>
    <row r="146" spans="1:3" x14ac:dyDescent="0.25">
      <c r="A146" t="s">
        <v>125</v>
      </c>
    </row>
    <row r="147" spans="1:3" x14ac:dyDescent="0.25">
      <c r="A147" s="2" t="s">
        <v>82</v>
      </c>
      <c r="B147" s="1">
        <v>1</v>
      </c>
    </row>
    <row r="148" spans="1:3" x14ac:dyDescent="0.25">
      <c r="A148" s="2" t="s">
        <v>83</v>
      </c>
      <c r="B148" s="1">
        <v>3</v>
      </c>
    </row>
    <row r="149" spans="1:3" x14ac:dyDescent="0.25">
      <c r="A149" s="2" t="s">
        <v>84</v>
      </c>
      <c r="B149" s="1">
        <v>2</v>
      </c>
    </row>
    <row r="150" spans="1:3" x14ac:dyDescent="0.25">
      <c r="A150" s="2"/>
      <c r="B150" s="1"/>
    </row>
    <row r="151" spans="1:3" x14ac:dyDescent="0.25">
      <c r="A151" s="1" t="s">
        <v>126</v>
      </c>
    </row>
    <row r="152" spans="1:3" x14ac:dyDescent="0.25">
      <c r="A152" s="2" t="s">
        <v>127</v>
      </c>
      <c r="B152" s="3" t="s">
        <v>71</v>
      </c>
      <c r="C152">
        <f>(B147+B148+B149)</f>
        <v>6</v>
      </c>
    </row>
    <row r="153" spans="1:3" x14ac:dyDescent="0.25">
      <c r="A153" s="2" t="s">
        <v>128</v>
      </c>
      <c r="B153" s="3" t="s">
        <v>71</v>
      </c>
      <c r="C153" t="str">
        <f>IF(C152=6,"Jurusan TI","Jurusan SI")</f>
        <v>Jurusan TI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NoRule</dc:creator>
  <cp:lastModifiedBy>Elohim</cp:lastModifiedBy>
  <dcterms:created xsi:type="dcterms:W3CDTF">2016-12-01T19:33:46Z</dcterms:created>
  <dcterms:modified xsi:type="dcterms:W3CDTF">2019-12-03T13:14:48Z</dcterms:modified>
</cp:coreProperties>
</file>